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Excel\"/>
    </mc:Choice>
  </mc:AlternateContent>
  <xr:revisionPtr revIDLastSave="0" documentId="13_ncr:1_{2E2EC275-773D-4D3A-BDF2-2FB72131449D}" xr6:coauthVersionLast="47" xr6:coauthVersionMax="47" xr10:uidLastSave="{00000000-0000-0000-0000-000000000000}"/>
  <bookViews>
    <workbookView xWindow="-120" yWindow="-120" windowWidth="29040" windowHeight="15840" activeTab="7" xr2:uid="{A4102E44-F27E-440A-80A5-92295A47647A}"/>
  </bookViews>
  <sheets>
    <sheet name="NAMES" sheetId="1" r:id="rId1"/>
    <sheet name="TASK 1" sheetId="7" r:id="rId2"/>
    <sheet name="TASK 2" sheetId="2" r:id="rId3"/>
    <sheet name="TASK 3" sheetId="8" r:id="rId4"/>
    <sheet name="TASK 4" sheetId="6" r:id="rId5"/>
    <sheet name="TASK 5 ( INVESTOR D)" sheetId="3" r:id="rId6"/>
    <sheet name="TASK 5 (INVESTOR E)" sheetId="4" r:id="rId7"/>
    <sheet name="TASK 5 (INVESTOR F)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8" l="1"/>
  <c r="O11" i="8"/>
  <c r="O10" i="8"/>
  <c r="K11" i="2"/>
  <c r="Q4" i="7"/>
  <c r="Q5" i="7"/>
  <c r="Q6" i="7"/>
  <c r="Q8" i="7"/>
  <c r="Q9" i="7"/>
  <c r="Q10" i="7"/>
  <c r="O7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4" i="8"/>
  <c r="O5" i="8"/>
  <c r="H8" i="8" s="1"/>
  <c r="C5" i="3"/>
  <c r="G4" i="7"/>
  <c r="Q7" i="7" s="1"/>
  <c r="G7" i="7"/>
  <c r="G6" i="7"/>
  <c r="G5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H26" i="5"/>
  <c r="H2" i="3"/>
  <c r="H236" i="8" l="1"/>
  <c r="H140" i="8"/>
  <c r="H20" i="8"/>
  <c r="O6" i="8"/>
  <c r="H220" i="8"/>
  <c r="H188" i="8"/>
  <c r="H156" i="8"/>
  <c r="H116" i="8"/>
  <c r="H52" i="8"/>
  <c r="H204" i="8"/>
  <c r="H172" i="8"/>
  <c r="H84" i="8"/>
  <c r="O8" i="8"/>
  <c r="H228" i="8"/>
  <c r="H196" i="8"/>
  <c r="H164" i="8"/>
  <c r="H132" i="8"/>
  <c r="H68" i="8"/>
  <c r="H4" i="8"/>
  <c r="H244" i="8"/>
  <c r="H212" i="8"/>
  <c r="H180" i="8"/>
  <c r="H148" i="8"/>
  <c r="H100" i="8"/>
  <c r="H36" i="8"/>
  <c r="H242" i="8"/>
  <c r="H234" i="8"/>
  <c r="H226" i="8"/>
  <c r="H218" i="8"/>
  <c r="H210" i="8"/>
  <c r="H202" i="8"/>
  <c r="H194" i="8"/>
  <c r="H186" i="8"/>
  <c r="H178" i="8"/>
  <c r="H170" i="8"/>
  <c r="H162" i="8"/>
  <c r="H154" i="8"/>
  <c r="H146" i="8"/>
  <c r="H138" i="8"/>
  <c r="H128" i="8"/>
  <c r="H112" i="8"/>
  <c r="H96" i="8"/>
  <c r="H80" i="8"/>
  <c r="H64" i="8"/>
  <c r="H48" i="8"/>
  <c r="H32" i="8"/>
  <c r="H16" i="8"/>
  <c r="H5" i="8"/>
  <c r="H248" i="8"/>
  <c r="H240" i="8"/>
  <c r="H232" i="8"/>
  <c r="H224" i="8"/>
  <c r="H216" i="8"/>
  <c r="H208" i="8"/>
  <c r="H200" i="8"/>
  <c r="H192" i="8"/>
  <c r="H184" i="8"/>
  <c r="H176" i="8"/>
  <c r="H168" i="8"/>
  <c r="H160" i="8"/>
  <c r="H152" i="8"/>
  <c r="H144" i="8"/>
  <c r="H136" i="8"/>
  <c r="H124" i="8"/>
  <c r="H108" i="8"/>
  <c r="H92" i="8"/>
  <c r="H76" i="8"/>
  <c r="H60" i="8"/>
  <c r="H44" i="8"/>
  <c r="H28" i="8"/>
  <c r="H12" i="8"/>
  <c r="H246" i="8"/>
  <c r="H238" i="8"/>
  <c r="H230" i="8"/>
  <c r="H222" i="8"/>
  <c r="H214" i="8"/>
  <c r="H206" i="8"/>
  <c r="H198" i="8"/>
  <c r="H190" i="8"/>
  <c r="H182" i="8"/>
  <c r="H174" i="8"/>
  <c r="H166" i="8"/>
  <c r="H158" i="8"/>
  <c r="H150" i="8"/>
  <c r="H142" i="8"/>
  <c r="H134" i="8"/>
  <c r="H120" i="8"/>
  <c r="H104" i="8"/>
  <c r="H88" i="8"/>
  <c r="H72" i="8"/>
  <c r="H56" i="8"/>
  <c r="H40" i="8"/>
  <c r="H24" i="8"/>
  <c r="H247" i="8"/>
  <c r="H243" i="8"/>
  <c r="H239" i="8"/>
  <c r="H235" i="8"/>
  <c r="H231" i="8"/>
  <c r="H227" i="8"/>
  <c r="H223" i="8"/>
  <c r="H219" i="8"/>
  <c r="H215" i="8"/>
  <c r="H211" i="8"/>
  <c r="H207" i="8"/>
  <c r="H203" i="8"/>
  <c r="H199" i="8"/>
  <c r="H195" i="8"/>
  <c r="H191" i="8"/>
  <c r="H187" i="8"/>
  <c r="H183" i="8"/>
  <c r="H179" i="8"/>
  <c r="H175" i="8"/>
  <c r="H171" i="8"/>
  <c r="H167" i="8"/>
  <c r="H163" i="8"/>
  <c r="H159" i="8"/>
  <c r="H155" i="8"/>
  <c r="H151" i="8"/>
  <c r="H147" i="8"/>
  <c r="H143" i="8"/>
  <c r="H139" i="8"/>
  <c r="H135" i="8"/>
  <c r="H131" i="8"/>
  <c r="H127" i="8"/>
  <c r="H123" i="8"/>
  <c r="H119" i="8"/>
  <c r="H115" i="8"/>
  <c r="H111" i="8"/>
  <c r="H107" i="8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11" i="8"/>
  <c r="H7" i="8"/>
  <c r="H130" i="8"/>
  <c r="H126" i="8"/>
  <c r="H122" i="8"/>
  <c r="H118" i="8"/>
  <c r="H114" i="8"/>
  <c r="H110" i="8"/>
  <c r="H106" i="8"/>
  <c r="H102" i="8"/>
  <c r="H98" i="8"/>
  <c r="H94" i="8"/>
  <c r="H90" i="8"/>
  <c r="H86" i="8"/>
  <c r="H82" i="8"/>
  <c r="H78" i="8"/>
  <c r="H74" i="8"/>
  <c r="H70" i="8"/>
  <c r="H66" i="8"/>
  <c r="H62" i="8"/>
  <c r="H58" i="8"/>
  <c r="H54" i="8"/>
  <c r="H50" i="8"/>
  <c r="H46" i="8"/>
  <c r="H42" i="8"/>
  <c r="H38" i="8"/>
  <c r="H34" i="8"/>
  <c r="H30" i="8"/>
  <c r="H26" i="8"/>
  <c r="H22" i="8"/>
  <c r="H18" i="8"/>
  <c r="H14" i="8"/>
  <c r="H10" i="8"/>
  <c r="H6" i="8"/>
  <c r="H3" i="8"/>
  <c r="H245" i="8"/>
  <c r="H241" i="8"/>
  <c r="H237" i="8"/>
  <c r="H233" i="8"/>
  <c r="H229" i="8"/>
  <c r="H225" i="8"/>
  <c r="H221" i="8"/>
  <c r="H217" i="8"/>
  <c r="H213" i="8"/>
  <c r="H209" i="8"/>
  <c r="H205" i="8"/>
  <c r="H201" i="8"/>
  <c r="H197" i="8"/>
  <c r="H193" i="8"/>
  <c r="H189" i="8"/>
  <c r="H185" i="8"/>
  <c r="H181" i="8"/>
  <c r="H177" i="8"/>
  <c r="H173" i="8"/>
  <c r="H169" i="8"/>
  <c r="H165" i="8"/>
  <c r="H161" i="8"/>
  <c r="H157" i="8"/>
  <c r="H153" i="8"/>
  <c r="H149" i="8"/>
  <c r="H145" i="8"/>
  <c r="H141" i="8"/>
  <c r="H137" i="8"/>
  <c r="H133" i="8"/>
  <c r="H129" i="8"/>
  <c r="H125" i="8"/>
  <c r="H121" i="8"/>
  <c r="H117" i="8"/>
  <c r="H113" i="8"/>
  <c r="H109" i="8"/>
  <c r="H105" i="8"/>
  <c r="H101" i="8"/>
  <c r="H97" i="8"/>
  <c r="H93" i="8"/>
  <c r="H89" i="8"/>
  <c r="H85" i="8"/>
  <c r="H81" i="8"/>
  <c r="H77" i="8"/>
  <c r="H73" i="8"/>
  <c r="H69" i="8"/>
  <c r="H65" i="8"/>
  <c r="H61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18" i="7"/>
  <c r="H248" i="7"/>
  <c r="H224" i="7"/>
  <c r="H208" i="7"/>
  <c r="H192" i="7"/>
  <c r="H176" i="7"/>
  <c r="H168" i="7"/>
  <c r="H160" i="7"/>
  <c r="H144" i="7"/>
  <c r="H136" i="7"/>
  <c r="H120" i="7"/>
  <c r="H110" i="7"/>
  <c r="H94" i="7"/>
  <c r="H78" i="7"/>
  <c r="H62" i="7"/>
  <c r="H46" i="7"/>
  <c r="H30" i="7"/>
  <c r="H14" i="7"/>
  <c r="H246" i="7"/>
  <c r="H238" i="7"/>
  <c r="H230" i="7"/>
  <c r="H222" i="7"/>
  <c r="H214" i="7"/>
  <c r="H206" i="7"/>
  <c r="H198" i="7"/>
  <c r="H190" i="7"/>
  <c r="H182" i="7"/>
  <c r="H174" i="7"/>
  <c r="H166" i="7"/>
  <c r="H158" i="7"/>
  <c r="H150" i="7"/>
  <c r="H142" i="7"/>
  <c r="H134" i="7"/>
  <c r="H126" i="7"/>
  <c r="H118" i="7"/>
  <c r="H106" i="7"/>
  <c r="H90" i="7"/>
  <c r="H74" i="7"/>
  <c r="H58" i="7"/>
  <c r="H42" i="7"/>
  <c r="H26" i="7"/>
  <c r="H10" i="7"/>
  <c r="H232" i="7"/>
  <c r="H152" i="7"/>
  <c r="H244" i="7"/>
  <c r="H236" i="7"/>
  <c r="H228" i="7"/>
  <c r="H220" i="7"/>
  <c r="H212" i="7"/>
  <c r="H204" i="7"/>
  <c r="H196" i="7"/>
  <c r="H188" i="7"/>
  <c r="H180" i="7"/>
  <c r="H172" i="7"/>
  <c r="H164" i="7"/>
  <c r="H156" i="7"/>
  <c r="H148" i="7"/>
  <c r="H140" i="7"/>
  <c r="H132" i="7"/>
  <c r="H124" i="7"/>
  <c r="H116" i="7"/>
  <c r="H102" i="7"/>
  <c r="H86" i="7"/>
  <c r="H70" i="7"/>
  <c r="H54" i="7"/>
  <c r="H38" i="7"/>
  <c r="H22" i="7"/>
  <c r="H6" i="7"/>
  <c r="H240" i="7"/>
  <c r="H216" i="7"/>
  <c r="H200" i="7"/>
  <c r="H184" i="7"/>
  <c r="H128" i="7"/>
  <c r="H242" i="7"/>
  <c r="H234" i="7"/>
  <c r="H226" i="7"/>
  <c r="H218" i="7"/>
  <c r="H210" i="7"/>
  <c r="H202" i="7"/>
  <c r="H194" i="7"/>
  <c r="H186" i="7"/>
  <c r="H178" i="7"/>
  <c r="H170" i="7"/>
  <c r="H162" i="7"/>
  <c r="H154" i="7"/>
  <c r="H146" i="7"/>
  <c r="H138" i="7"/>
  <c r="H130" i="7"/>
  <c r="H122" i="7"/>
  <c r="H114" i="7"/>
  <c r="H98" i="7"/>
  <c r="H82" i="7"/>
  <c r="H66" i="7"/>
  <c r="H50" i="7"/>
  <c r="H34" i="7"/>
  <c r="H3" i="7"/>
  <c r="H245" i="7"/>
  <c r="H241" i="7"/>
  <c r="H237" i="7"/>
  <c r="H233" i="7"/>
  <c r="H229" i="7"/>
  <c r="H225" i="7"/>
  <c r="H221" i="7"/>
  <c r="H217" i="7"/>
  <c r="H213" i="7"/>
  <c r="H209" i="7"/>
  <c r="H205" i="7"/>
  <c r="H201" i="7"/>
  <c r="H197" i="7"/>
  <c r="H193" i="7"/>
  <c r="H189" i="7"/>
  <c r="H185" i="7"/>
  <c r="H181" i="7"/>
  <c r="H177" i="7"/>
  <c r="H173" i="7"/>
  <c r="H169" i="7"/>
  <c r="H165" i="7"/>
  <c r="H161" i="7"/>
  <c r="H157" i="7"/>
  <c r="H153" i="7"/>
  <c r="H149" i="7"/>
  <c r="H145" i="7"/>
  <c r="H141" i="7"/>
  <c r="H137" i="7"/>
  <c r="H133" i="7"/>
  <c r="H129" i="7"/>
  <c r="H125" i="7"/>
  <c r="H121" i="7"/>
  <c r="H117" i="7"/>
  <c r="H113" i="7"/>
  <c r="H109" i="7"/>
  <c r="H105" i="7"/>
  <c r="H101" i="7"/>
  <c r="H97" i="7"/>
  <c r="H93" i="7"/>
  <c r="H89" i="7"/>
  <c r="H85" i="7"/>
  <c r="H81" i="7"/>
  <c r="H77" i="7"/>
  <c r="H73" i="7"/>
  <c r="H69" i="7"/>
  <c r="H65" i="7"/>
  <c r="H61" i="7"/>
  <c r="H57" i="7"/>
  <c r="H53" i="7"/>
  <c r="H49" i="7"/>
  <c r="H45" i="7"/>
  <c r="H41" i="7"/>
  <c r="H37" i="7"/>
  <c r="H33" i="7"/>
  <c r="H29" i="7"/>
  <c r="H25" i="7"/>
  <c r="H21" i="7"/>
  <c r="H17" i="7"/>
  <c r="H13" i="7"/>
  <c r="H9" i="7"/>
  <c r="H5" i="7"/>
  <c r="H112" i="7"/>
  <c r="H108" i="7"/>
  <c r="H104" i="7"/>
  <c r="H100" i="7"/>
  <c r="H96" i="7"/>
  <c r="H92" i="7"/>
  <c r="H88" i="7"/>
  <c r="H84" i="7"/>
  <c r="H80" i="7"/>
  <c r="H76" i="7"/>
  <c r="H72" i="7"/>
  <c r="H68" i="7"/>
  <c r="H64" i="7"/>
  <c r="H60" i="7"/>
  <c r="H56" i="7"/>
  <c r="H52" i="7"/>
  <c r="H48" i="7"/>
  <c r="H44" i="7"/>
  <c r="H40" i="7"/>
  <c r="H36" i="7"/>
  <c r="H32" i="7"/>
  <c r="H28" i="7"/>
  <c r="H24" i="7"/>
  <c r="H20" i="7"/>
  <c r="H16" i="7"/>
  <c r="H12" i="7"/>
  <c r="H8" i="7"/>
  <c r="H4" i="7"/>
  <c r="H247" i="7"/>
  <c r="H243" i="7"/>
  <c r="H239" i="7"/>
  <c r="H235" i="7"/>
  <c r="H231" i="7"/>
  <c r="H227" i="7"/>
  <c r="H223" i="7"/>
  <c r="H219" i="7"/>
  <c r="H215" i="7"/>
  <c r="H211" i="7"/>
  <c r="H207" i="7"/>
  <c r="H203" i="7"/>
  <c r="H199" i="7"/>
  <c r="H195" i="7"/>
  <c r="H191" i="7"/>
  <c r="H187" i="7"/>
  <c r="H183" i="7"/>
  <c r="H179" i="7"/>
  <c r="H175" i="7"/>
  <c r="H171" i="7"/>
  <c r="H167" i="7"/>
  <c r="H163" i="7"/>
  <c r="H159" i="7"/>
  <c r="H155" i="7"/>
  <c r="H151" i="7"/>
  <c r="H147" i="7"/>
  <c r="H143" i="7"/>
  <c r="H139" i="7"/>
  <c r="H135" i="7"/>
  <c r="H131" i="7"/>
  <c r="H127" i="7"/>
  <c r="H123" i="7"/>
  <c r="H119" i="7"/>
  <c r="H115" i="7"/>
  <c r="H111" i="7"/>
  <c r="H107" i="7"/>
  <c r="H103" i="7"/>
  <c r="H99" i="7"/>
  <c r="H95" i="7"/>
  <c r="H91" i="7"/>
  <c r="H87" i="7"/>
  <c r="H83" i="7"/>
  <c r="H79" i="7"/>
  <c r="H75" i="7"/>
  <c r="H71" i="7"/>
  <c r="H67" i="7"/>
  <c r="H63" i="7"/>
  <c r="H59" i="7"/>
  <c r="H55" i="7"/>
  <c r="H51" i="7"/>
  <c r="H47" i="7"/>
  <c r="H43" i="7"/>
  <c r="H39" i="7"/>
  <c r="H35" i="7"/>
  <c r="H31" i="7"/>
  <c r="H27" i="7"/>
  <c r="H23" i="7"/>
  <c r="H19" i="7"/>
  <c r="H15" i="7"/>
  <c r="H11" i="7"/>
  <c r="H7" i="7"/>
  <c r="O30" i="8" l="1"/>
  <c r="O32" i="8"/>
  <c r="Q26" i="7"/>
  <c r="Q27" i="7"/>
  <c r="B16" i="6"/>
  <c r="B22" i="6"/>
  <c r="B21" i="6"/>
  <c r="B20" i="6"/>
  <c r="B15" i="6"/>
  <c r="B14" i="6"/>
  <c r="B9" i="6"/>
  <c r="B8" i="6"/>
  <c r="B10" i="6" s="1"/>
  <c r="H22" i="5"/>
  <c r="H21" i="4"/>
  <c r="I19" i="3"/>
  <c r="H11" i="5"/>
  <c r="H10" i="5"/>
  <c r="H10" i="4"/>
  <c r="H9" i="4"/>
  <c r="H7" i="3"/>
  <c r="H8" i="3"/>
  <c r="K12" i="2"/>
  <c r="H19" i="5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4" i="2"/>
  <c r="K9" i="2" s="1"/>
  <c r="H6" i="5"/>
  <c r="H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C5" i="5"/>
  <c r="D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K10" i="2"/>
  <c r="K6" i="2"/>
  <c r="H3" i="2" s="1"/>
  <c r="H24" i="4"/>
  <c r="H18" i="4"/>
  <c r="H4" i="4"/>
  <c r="H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5" i="4"/>
  <c r="I23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5" i="3"/>
  <c r="H3" i="3" s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I15" i="3"/>
  <c r="H4" i="2"/>
  <c r="H5" i="2"/>
  <c r="H8" i="2"/>
  <c r="H9" i="2"/>
  <c r="H12" i="2"/>
  <c r="H13" i="2"/>
  <c r="H16" i="2"/>
  <c r="H17" i="2"/>
  <c r="H20" i="2"/>
  <c r="H21" i="2"/>
  <c r="H24" i="2"/>
  <c r="H25" i="2"/>
  <c r="H28" i="2"/>
  <c r="H29" i="2"/>
  <c r="H32" i="2"/>
  <c r="H33" i="2"/>
  <c r="H36" i="2"/>
  <c r="H37" i="2"/>
  <c r="H40" i="2"/>
  <c r="H41" i="2"/>
  <c r="H44" i="2"/>
  <c r="H45" i="2"/>
  <c r="H48" i="2"/>
  <c r="H49" i="2"/>
  <c r="H52" i="2"/>
  <c r="H53" i="2"/>
  <c r="H56" i="2"/>
  <c r="H57" i="2"/>
  <c r="H60" i="2"/>
  <c r="H61" i="2"/>
  <c r="H64" i="2"/>
  <c r="H65" i="2"/>
  <c r="H68" i="2"/>
  <c r="H69" i="2"/>
  <c r="H72" i="2"/>
  <c r="H73" i="2"/>
  <c r="H76" i="2"/>
  <c r="H77" i="2"/>
  <c r="H80" i="2"/>
  <c r="H81" i="2"/>
  <c r="H84" i="2"/>
  <c r="H85" i="2"/>
  <c r="H88" i="2"/>
  <c r="H89" i="2"/>
  <c r="H92" i="2"/>
  <c r="H93" i="2"/>
  <c r="H96" i="2"/>
  <c r="H97" i="2"/>
  <c r="H100" i="2"/>
  <c r="H101" i="2"/>
  <c r="H104" i="2"/>
  <c r="H105" i="2"/>
  <c r="H108" i="2"/>
  <c r="H109" i="2"/>
  <c r="H112" i="2"/>
  <c r="H113" i="2"/>
  <c r="H116" i="2"/>
  <c r="H117" i="2"/>
  <c r="H120" i="2"/>
  <c r="H121" i="2"/>
  <c r="H124" i="2"/>
  <c r="H125" i="2"/>
  <c r="H128" i="2"/>
  <c r="H129" i="2"/>
  <c r="H132" i="2"/>
  <c r="H133" i="2"/>
  <c r="H136" i="2"/>
  <c r="H137" i="2"/>
  <c r="H140" i="2"/>
  <c r="H141" i="2"/>
  <c r="H144" i="2"/>
  <c r="H145" i="2"/>
  <c r="H148" i="2"/>
  <c r="H149" i="2"/>
  <c r="H152" i="2"/>
  <c r="H153" i="2"/>
  <c r="H156" i="2"/>
  <c r="H157" i="2"/>
  <c r="H160" i="2"/>
  <c r="H161" i="2"/>
  <c r="H164" i="2"/>
  <c r="H165" i="2"/>
  <c r="H168" i="2"/>
  <c r="H169" i="2"/>
  <c r="H172" i="2"/>
  <c r="H173" i="2"/>
  <c r="H176" i="2"/>
  <c r="H177" i="2"/>
  <c r="H180" i="2"/>
  <c r="H181" i="2"/>
  <c r="H184" i="2"/>
  <c r="H185" i="2"/>
  <c r="H188" i="2"/>
  <c r="H189" i="2"/>
  <c r="H192" i="2"/>
  <c r="H193" i="2"/>
  <c r="H196" i="2"/>
  <c r="H197" i="2"/>
  <c r="H200" i="2"/>
  <c r="H201" i="2"/>
  <c r="H204" i="2"/>
  <c r="H205" i="2"/>
  <c r="H208" i="2"/>
  <c r="H209" i="2"/>
  <c r="H212" i="2"/>
  <c r="H213" i="2"/>
  <c r="H214" i="2"/>
  <c r="H216" i="2"/>
  <c r="H217" i="2"/>
  <c r="H218" i="2"/>
  <c r="H220" i="2"/>
  <c r="H221" i="2"/>
  <c r="H222" i="2"/>
  <c r="H224" i="2"/>
  <c r="H225" i="2"/>
  <c r="H226" i="2"/>
  <c r="H228" i="2"/>
  <c r="H229" i="2"/>
  <c r="H230" i="2"/>
  <c r="H232" i="2"/>
  <c r="H233" i="2"/>
  <c r="H234" i="2"/>
  <c r="H236" i="2"/>
  <c r="H237" i="2"/>
  <c r="H238" i="2"/>
  <c r="H240" i="2"/>
  <c r="H241" i="2"/>
  <c r="H242" i="2"/>
  <c r="H244" i="2"/>
  <c r="H245" i="2"/>
  <c r="H246" i="2"/>
  <c r="H248" i="2"/>
  <c r="K8" i="2"/>
  <c r="K7" i="2" l="1"/>
  <c r="H247" i="2"/>
  <c r="H243" i="2"/>
  <c r="H239" i="2"/>
  <c r="H235" i="2"/>
  <c r="H231" i="2"/>
  <c r="H227" i="2"/>
  <c r="H223" i="2"/>
  <c r="H219" i="2"/>
  <c r="H215" i="2"/>
  <c r="H211" i="2"/>
  <c r="H207" i="2"/>
  <c r="H203" i="2"/>
  <c r="H199" i="2"/>
  <c r="H195" i="2"/>
  <c r="H191" i="2"/>
  <c r="H187" i="2"/>
  <c r="H183" i="2"/>
  <c r="H179" i="2"/>
  <c r="H175" i="2"/>
  <c r="H171" i="2"/>
  <c r="H167" i="2"/>
  <c r="H163" i="2"/>
  <c r="H159" i="2"/>
  <c r="H155" i="2"/>
  <c r="H151" i="2"/>
  <c r="H147" i="2"/>
  <c r="H143" i="2"/>
  <c r="H139" i="2"/>
  <c r="H135" i="2"/>
  <c r="H131" i="2"/>
  <c r="H127" i="2"/>
  <c r="H123" i="2"/>
  <c r="H119" i="2"/>
  <c r="H115" i="2"/>
  <c r="H111" i="2"/>
  <c r="H107" i="2"/>
  <c r="H103" i="2"/>
  <c r="H99" i="2"/>
  <c r="H95" i="2"/>
  <c r="H91" i="2"/>
  <c r="H87" i="2"/>
  <c r="H83" i="2"/>
  <c r="H79" i="2"/>
  <c r="H75" i="2"/>
  <c r="H71" i="2"/>
  <c r="H67" i="2"/>
  <c r="H63" i="2"/>
  <c r="H59" i="2"/>
  <c r="H55" i="2"/>
  <c r="H51" i="2"/>
  <c r="H47" i="2"/>
  <c r="H43" i="2"/>
  <c r="H39" i="2"/>
  <c r="H35" i="2"/>
  <c r="H31" i="2"/>
  <c r="H27" i="2"/>
  <c r="H23" i="2"/>
  <c r="H19" i="2"/>
  <c r="H15" i="2"/>
  <c r="H11" i="2"/>
  <c r="H7" i="2"/>
  <c r="H210" i="2"/>
  <c r="H206" i="2"/>
  <c r="H202" i="2"/>
  <c r="H198" i="2"/>
  <c r="H194" i="2"/>
  <c r="H190" i="2"/>
  <c r="H186" i="2"/>
  <c r="H182" i="2"/>
  <c r="H178" i="2"/>
  <c r="H174" i="2"/>
  <c r="H170" i="2"/>
  <c r="H166" i="2"/>
  <c r="H162" i="2"/>
  <c r="H158" i="2"/>
  <c r="H154" i="2"/>
  <c r="H150" i="2"/>
  <c r="H146" i="2"/>
  <c r="H142" i="2"/>
  <c r="H138" i="2"/>
  <c r="H134" i="2"/>
  <c r="H130" i="2"/>
  <c r="H126" i="2"/>
  <c r="H122" i="2"/>
  <c r="H118" i="2"/>
  <c r="H114" i="2"/>
  <c r="H110" i="2"/>
  <c r="H106" i="2"/>
  <c r="H102" i="2"/>
  <c r="H98" i="2"/>
  <c r="H94" i="2"/>
  <c r="H90" i="2"/>
  <c r="H86" i="2"/>
  <c r="H82" i="2"/>
  <c r="H78" i="2"/>
  <c r="H74" i="2"/>
  <c r="H70" i="2"/>
  <c r="H66" i="2"/>
  <c r="H62" i="2"/>
  <c r="H58" i="2"/>
  <c r="H54" i="2"/>
  <c r="H50" i="2"/>
  <c r="H46" i="2"/>
  <c r="H42" i="2"/>
  <c r="H38" i="2"/>
  <c r="H34" i="2"/>
  <c r="H30" i="2"/>
  <c r="H26" i="2"/>
  <c r="H22" i="2"/>
  <c r="H18" i="2"/>
  <c r="H14" i="2"/>
  <c r="H10" i="2"/>
  <c r="H6" i="2"/>
  <c r="K26" i="2" l="1"/>
  <c r="K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Kunal</author>
  </authors>
  <commentList>
    <comment ref="G3" authorId="0" shapeId="0" xr:uid="{A0FA46C2-A035-40B5-83CA-0EDF99AA5CB5}">
      <text>
        <r>
          <rPr>
            <sz val="9"/>
            <color indexed="81"/>
            <rFont val="Tahoma"/>
            <family val="2"/>
          </rPr>
          <t xml:space="preserve">As there is no preceding 
price this value is zero
</t>
        </r>
      </text>
    </comment>
    <comment ref="K8" authorId="0" shapeId="0" xr:uid="{76569E26-ECCD-4601-8D22-B6F4615C0FC2}">
      <text>
        <r>
          <rPr>
            <sz val="9"/>
            <color indexed="81"/>
            <rFont val="Tahoma"/>
            <family val="2"/>
          </rPr>
          <t xml:space="preserve">Sample Variance formula is used
</t>
        </r>
      </text>
    </comment>
    <comment ref="K9" authorId="0" shapeId="0" xr:uid="{958285D0-814F-4A3D-8FE9-B83CB6F89858}">
      <text>
        <r>
          <rPr>
            <sz val="9"/>
            <color indexed="81"/>
            <rFont val="Tahoma"/>
            <family val="2"/>
          </rPr>
          <t xml:space="preserve">Sample Variance formula is used
</t>
        </r>
      </text>
    </comment>
    <comment ref="K27" authorId="0" shapeId="0" xr:uid="{8E22FB46-13B7-48DF-8A04-B4A991850DEA}">
      <text>
        <r>
          <rPr>
            <sz val="9"/>
            <color indexed="81"/>
            <rFont val="Tahoma"/>
            <family val="2"/>
          </rPr>
          <t xml:space="preserve">Sample Variance formula is used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Kunal</author>
  </authors>
  <commentList>
    <comment ref="C4" authorId="0" shapeId="0" xr:uid="{A7C14A7F-0BB8-46EC-9EF6-CAFBDE30943D}">
      <text>
        <r>
          <rPr>
            <sz val="9"/>
            <color indexed="81"/>
            <rFont val="Tahoma"/>
            <charset val="1"/>
          </rPr>
          <t xml:space="preserve">As there is no share price above this it is taken as 0
</t>
        </r>
      </text>
    </comment>
    <comment ref="D4" authorId="0" shapeId="0" xr:uid="{2DD49C6C-13A8-45FD-850B-DB0BB8CB599B}">
      <text>
        <r>
          <rPr>
            <sz val="9"/>
            <color indexed="81"/>
            <rFont val="Tahoma"/>
            <family val="2"/>
          </rPr>
          <t xml:space="preserve">Is 0 as there is no share price before this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Kunal</author>
  </authors>
  <commentList>
    <comment ref="C4" authorId="0" shapeId="0" xr:uid="{AF39A0E2-E36F-4A89-9B13-718244FCB53B}">
      <text>
        <r>
          <rPr>
            <sz val="9"/>
            <color indexed="81"/>
            <rFont val="Tahoma"/>
            <family val="2"/>
          </rPr>
          <t xml:space="preserve">The value is 0 as there is no preceding share price
</t>
        </r>
      </text>
    </comment>
    <comment ref="D4" authorId="0" shapeId="0" xr:uid="{1CBCD695-4B75-4995-A59A-6704F7F82E9D}">
      <text>
        <r>
          <rPr>
            <sz val="9"/>
            <color indexed="81"/>
            <rFont val="Tahoma"/>
            <family val="2"/>
          </rPr>
          <t xml:space="preserve">The value is 0 as there is no preceding share price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Kunal</author>
  </authors>
  <commentList>
    <comment ref="C4" authorId="0" shapeId="0" xr:uid="{C0AE0076-5898-4500-AF39-F80086DC1933}">
      <text>
        <r>
          <rPr>
            <sz val="11"/>
            <color indexed="81"/>
            <rFont val="Calibri Light"/>
            <family val="2"/>
            <scheme val="major"/>
          </rPr>
          <t>The value is zero as there is no preceding share price.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 xr:uid="{F3D30F05-F2B5-4981-B6F2-A2BE18E5E68E}">
      <text>
        <r>
          <rPr>
            <sz val="9"/>
            <color indexed="81"/>
            <rFont val="Tahoma"/>
            <family val="2"/>
          </rPr>
          <t xml:space="preserve">The value is zero as there is no preceding share price.
</t>
        </r>
      </text>
    </comment>
  </commentList>
</comments>
</file>

<file path=xl/sharedStrings.xml><?xml version="1.0" encoding="utf-8"?>
<sst xmlns="http://schemas.openxmlformats.org/spreadsheetml/2006/main" count="562" uniqueCount="240">
  <si>
    <t>Institute of Actuarial and Quantitative Studies</t>
  </si>
  <si>
    <t>B.Sc. in Actuarial Science and Quantitative Finance</t>
  </si>
  <si>
    <t>Semester 1</t>
  </si>
  <si>
    <t>Group Members:</t>
  </si>
  <si>
    <t>Name</t>
  </si>
  <si>
    <t>Roll No</t>
  </si>
  <si>
    <t>Suhani Kulkarni</t>
  </si>
  <si>
    <t>Tisha Kothari</t>
  </si>
  <si>
    <t>Date</t>
  </si>
  <si>
    <t>Open</t>
  </si>
  <si>
    <t>High</t>
  </si>
  <si>
    <t>Low</t>
  </si>
  <si>
    <t>Close</t>
  </si>
  <si>
    <t>Adj Close</t>
  </si>
  <si>
    <t>12/14/2020</t>
  </si>
  <si>
    <t>12/15/2020</t>
  </si>
  <si>
    <t>12/16/2020</t>
  </si>
  <si>
    <t>12/17/2020</t>
  </si>
  <si>
    <t>12/18/2020</t>
  </si>
  <si>
    <t>12/21/2020</t>
  </si>
  <si>
    <t>12/22/2020</t>
  </si>
  <si>
    <t>12/23/2020</t>
  </si>
  <si>
    <t>12/24/2020</t>
  </si>
  <si>
    <t>12/28/2020</t>
  </si>
  <si>
    <t>12/29/2020</t>
  </si>
  <si>
    <t>12/30/2020</t>
  </si>
  <si>
    <t>12/31/2020</t>
  </si>
  <si>
    <t>1/13/2021</t>
  </si>
  <si>
    <t>1/14/2021</t>
  </si>
  <si>
    <t>1/15/2021</t>
  </si>
  <si>
    <t>1/18/2021</t>
  </si>
  <si>
    <t>1/19/2021</t>
  </si>
  <si>
    <t>1/20/2021</t>
  </si>
  <si>
    <t>1/21/2021</t>
  </si>
  <si>
    <t>1/22/2021</t>
  </si>
  <si>
    <t>1/25/2021</t>
  </si>
  <si>
    <t>1/27/2021</t>
  </si>
  <si>
    <t>1/28/2021</t>
  </si>
  <si>
    <t>1/29/2021</t>
  </si>
  <si>
    <t>2/15/2021</t>
  </si>
  <si>
    <t>2/16/2021</t>
  </si>
  <si>
    <t>2/17/2021</t>
  </si>
  <si>
    <t>2/18/2021</t>
  </si>
  <si>
    <t>2/19/2021</t>
  </si>
  <si>
    <t>2/22/2021</t>
  </si>
  <si>
    <t>2/23/2021</t>
  </si>
  <si>
    <t>2/24/2021</t>
  </si>
  <si>
    <t>2/25/2021</t>
  </si>
  <si>
    <t>2/26/2021</t>
  </si>
  <si>
    <t>3/15/2021</t>
  </si>
  <si>
    <t>3/16/2021</t>
  </si>
  <si>
    <t>3/17/2021</t>
  </si>
  <si>
    <t>3/18/2021</t>
  </si>
  <si>
    <t>3/19/2021</t>
  </si>
  <si>
    <t>3/22/2021</t>
  </si>
  <si>
    <t>3/23/2021</t>
  </si>
  <si>
    <t>3/24/2021</t>
  </si>
  <si>
    <t>3/25/2021</t>
  </si>
  <si>
    <t>3/26/2021</t>
  </si>
  <si>
    <t>3/30/2021</t>
  </si>
  <si>
    <t>3/31/2021</t>
  </si>
  <si>
    <t>4/13/2021</t>
  </si>
  <si>
    <t>4/15/2021</t>
  </si>
  <si>
    <t>4/16/2021</t>
  </si>
  <si>
    <t>4/19/2021</t>
  </si>
  <si>
    <t>4/20/2021</t>
  </si>
  <si>
    <t>4/22/2021</t>
  </si>
  <si>
    <t>4/23/2021</t>
  </si>
  <si>
    <t>4/26/2021</t>
  </si>
  <si>
    <t>4/27/2021</t>
  </si>
  <si>
    <t>4/28/2021</t>
  </si>
  <si>
    <t>4/29/2021</t>
  </si>
  <si>
    <t>4/30/2021</t>
  </si>
  <si>
    <t>5/14/2021</t>
  </si>
  <si>
    <t>5/17/2021</t>
  </si>
  <si>
    <t>5/18/2021</t>
  </si>
  <si>
    <t>5/19/2021</t>
  </si>
  <si>
    <t>5/20/2021</t>
  </si>
  <si>
    <t>5/21/2021</t>
  </si>
  <si>
    <t>5/24/2021</t>
  </si>
  <si>
    <t>5/25/2021</t>
  </si>
  <si>
    <t>5/26/2021</t>
  </si>
  <si>
    <t>5/27/2021</t>
  </si>
  <si>
    <t>5/28/2021</t>
  </si>
  <si>
    <t>5/31/2021</t>
  </si>
  <si>
    <t>6/14/2021</t>
  </si>
  <si>
    <t>6/15/2021</t>
  </si>
  <si>
    <t>6/16/2021</t>
  </si>
  <si>
    <t>6/17/2021</t>
  </si>
  <si>
    <t>6/18/2021</t>
  </si>
  <si>
    <t>6/21/2021</t>
  </si>
  <si>
    <t>6/22/2021</t>
  </si>
  <si>
    <t>6/23/2021</t>
  </si>
  <si>
    <t>6/24/2021</t>
  </si>
  <si>
    <t>6/25/2021</t>
  </si>
  <si>
    <t>6/28/2021</t>
  </si>
  <si>
    <t>6/29/2021</t>
  </si>
  <si>
    <t>6/30/2021</t>
  </si>
  <si>
    <t>7/13/2021</t>
  </si>
  <si>
    <t>7/14/2021</t>
  </si>
  <si>
    <t>7/15/2021</t>
  </si>
  <si>
    <t>7/16/2021</t>
  </si>
  <si>
    <t>7/19/2021</t>
  </si>
  <si>
    <t>7/20/2021</t>
  </si>
  <si>
    <t>7/22/2021</t>
  </si>
  <si>
    <t>7/23/2021</t>
  </si>
  <si>
    <t>7/26/2021</t>
  </si>
  <si>
    <t>7/27/2021</t>
  </si>
  <si>
    <t>7/28/2021</t>
  </si>
  <si>
    <t>7/29/2021</t>
  </si>
  <si>
    <t>7/30/2021</t>
  </si>
  <si>
    <t>8/13/2021</t>
  </si>
  <si>
    <t>8/16/2021</t>
  </si>
  <si>
    <t>8/17/2021</t>
  </si>
  <si>
    <t>8/18/2021</t>
  </si>
  <si>
    <t>8/20/2021</t>
  </si>
  <si>
    <t>8/23/2021</t>
  </si>
  <si>
    <t>8/24/2021</t>
  </si>
  <si>
    <t>8/25/2021</t>
  </si>
  <si>
    <t>8/26/2021</t>
  </si>
  <si>
    <t>8/27/2021</t>
  </si>
  <si>
    <t>8/30/2021</t>
  </si>
  <si>
    <t>8/31/2021</t>
  </si>
  <si>
    <t>9/13/2021</t>
  </si>
  <si>
    <t>9/14/2021</t>
  </si>
  <si>
    <t>9/15/2021</t>
  </si>
  <si>
    <t>9/16/2021</t>
  </si>
  <si>
    <t>9/17/2021</t>
  </si>
  <si>
    <t>9/20/2021</t>
  </si>
  <si>
    <t>9/21/2021</t>
  </si>
  <si>
    <t>9/22/2021</t>
  </si>
  <si>
    <t>9/23/2021</t>
  </si>
  <si>
    <t>9/24/2021</t>
  </si>
  <si>
    <t>9/27/2021</t>
  </si>
  <si>
    <t>9/28/2021</t>
  </si>
  <si>
    <t>9/29/2021</t>
  </si>
  <si>
    <t>9/30/2021</t>
  </si>
  <si>
    <t>10/13/2021</t>
  </si>
  <si>
    <t>10/14/2021</t>
  </si>
  <si>
    <t>10/18/2021</t>
  </si>
  <si>
    <t>10/19/2021</t>
  </si>
  <si>
    <t>10/20/2021</t>
  </si>
  <si>
    <t>10/21/2021</t>
  </si>
  <si>
    <t>10/22/2021</t>
  </si>
  <si>
    <t>10/25/2021</t>
  </si>
  <si>
    <t>10/26/2021</t>
  </si>
  <si>
    <t>10/27/2021</t>
  </si>
  <si>
    <t>10/28/2021</t>
  </si>
  <si>
    <t>10/29/2021</t>
  </si>
  <si>
    <t>11/15/2021</t>
  </si>
  <si>
    <t>11/16/2021</t>
  </si>
  <si>
    <t>11/17/2021</t>
  </si>
  <si>
    <t>11/18/2021</t>
  </si>
  <si>
    <t>11/22/2021</t>
  </si>
  <si>
    <t>11/23/2021</t>
  </si>
  <si>
    <t>11/24/2021</t>
  </si>
  <si>
    <t>11/25/2021</t>
  </si>
  <si>
    <t>11/26/2021</t>
  </si>
  <si>
    <t>11/29/2021</t>
  </si>
  <si>
    <t>11/30/2021</t>
  </si>
  <si>
    <t xml:space="preserve">Variance of the Return </t>
  </si>
  <si>
    <t>Return On the Share</t>
  </si>
  <si>
    <t>Expected Share Price of ONGC stock</t>
  </si>
  <si>
    <t>Expected return on the ONGC Stock</t>
  </si>
  <si>
    <t>Variance in the ONGC  Share Prices</t>
  </si>
  <si>
    <t>Skewness of the share price of ONGC stock</t>
  </si>
  <si>
    <t>Kurtosis of the share price of ONGC stock</t>
  </si>
  <si>
    <t>Division - A</t>
  </si>
  <si>
    <t>Standard Deviation of the share price</t>
  </si>
  <si>
    <t>Standardized Share price</t>
  </si>
  <si>
    <t>Standardized mean</t>
  </si>
  <si>
    <t>Standardized Variance</t>
  </si>
  <si>
    <t>HDFC</t>
  </si>
  <si>
    <t>ONGC</t>
  </si>
  <si>
    <t>Return on HDFC share price</t>
  </si>
  <si>
    <t>Return on ONGC share price</t>
  </si>
  <si>
    <t>Expected Return on the HDFC stock</t>
  </si>
  <si>
    <t>Expected Return on the ONGC Stock</t>
  </si>
  <si>
    <t>Weight of the HDFC stock investment</t>
  </si>
  <si>
    <t>Weight of the ONGC  stock investment</t>
  </si>
  <si>
    <t>Expected Return on the Portfolio</t>
  </si>
  <si>
    <t>Task 5 ( Part 1)</t>
  </si>
  <si>
    <t>Correlation Between these two Stock Prices</t>
  </si>
  <si>
    <t>SPICEJET</t>
  </si>
  <si>
    <t>Task 5 ( Part 2)</t>
  </si>
  <si>
    <t>Return on the ONGC Stock</t>
  </si>
  <si>
    <t>Return on the Spicejet stock</t>
  </si>
  <si>
    <t>Expected Return on the Spicejet Stock</t>
  </si>
  <si>
    <t>Weight of the ONGC stock</t>
  </si>
  <si>
    <t>Weight of the Spicejet Stock</t>
  </si>
  <si>
    <t>Return on the HDFC Stock</t>
  </si>
  <si>
    <t>Return on the Spicejet Stock</t>
  </si>
  <si>
    <t>Expected Return on the HDFC Stock</t>
  </si>
  <si>
    <t>Weight of the HDFC Stock</t>
  </si>
  <si>
    <t>Expected Return on the portfolio</t>
  </si>
  <si>
    <t>Correlation between the two stock prices</t>
  </si>
  <si>
    <t>Task 5 (Part 3)</t>
  </si>
  <si>
    <t>Variance of Return on the Portfolio</t>
  </si>
  <si>
    <t>Standard Deviation of the return on the HDFC Stock</t>
  </si>
  <si>
    <t>Standard Deviation of the return on the ONGC Stock</t>
  </si>
  <si>
    <t>Standard Deviation on the return of ONGC Stock</t>
  </si>
  <si>
    <t>Standard Deviation on the return of Spicejet  Stock</t>
  </si>
  <si>
    <t>Variance of the Return on the portfolio</t>
  </si>
  <si>
    <t>`</t>
  </si>
  <si>
    <t xml:space="preserve">Standard Deviation of the return on the HDFC Stock </t>
  </si>
  <si>
    <t xml:space="preserve">Standard Deviation of the return on the spicejet  Stock </t>
  </si>
  <si>
    <t>Variance on the return of the portfolio</t>
  </si>
  <si>
    <t>Correlation Between these  two stocks</t>
  </si>
  <si>
    <t>Risk Free rate</t>
  </si>
  <si>
    <t>FILL YOUR ANSWERS IN THE CELLS HIGHLIGHTED IN YELLOW COLOUR.</t>
  </si>
  <si>
    <t>For HDFC Limited</t>
  </si>
  <si>
    <t>Add your comments here:</t>
  </si>
  <si>
    <t>Expected Return</t>
  </si>
  <si>
    <t>Standard Deviation of Returns</t>
  </si>
  <si>
    <t>Sharpe Ratio</t>
  </si>
  <si>
    <t>For ONGC Limited</t>
  </si>
  <si>
    <t>For SpiceJet Limited</t>
  </si>
  <si>
    <t>Return on Share</t>
  </si>
  <si>
    <t>Standardized Share Price</t>
  </si>
  <si>
    <t>Expected Share Price Of HDFC Stock</t>
  </si>
  <si>
    <t>Expected Return On The HDFC Stock</t>
  </si>
  <si>
    <t>Variance In The HDFC Stock</t>
  </si>
  <si>
    <t>Variance Of The Return</t>
  </si>
  <si>
    <t>Skewness of the Share Price of HDFC Stock</t>
  </si>
  <si>
    <t>Kurtosis of the Share Price of HDFC Stock</t>
  </si>
  <si>
    <t>Standard Deviation of the Share Price</t>
  </si>
  <si>
    <t xml:space="preserve">Standardized Mean  </t>
  </si>
  <si>
    <r>
      <rPr>
        <b/>
        <sz val="14"/>
        <color theme="1"/>
        <rFont val="Adobe Gothic Std B"/>
        <family val="2"/>
        <charset val="128"/>
      </rPr>
      <t>Standardized Variance</t>
    </r>
    <r>
      <rPr>
        <b/>
        <sz val="12"/>
        <color theme="1"/>
        <rFont val="Adobe Gothic Std B"/>
        <family val="2"/>
        <charset val="128"/>
      </rPr>
      <t xml:space="preserve">  </t>
    </r>
  </si>
  <si>
    <t>Expected Share Price Of Spicejet Limited</t>
  </si>
  <si>
    <t>Expected Return On The Spicejet Limited</t>
  </si>
  <si>
    <t>Variance In The Spicejet Limited</t>
  </si>
  <si>
    <t>Skewness of the Share Price of Spicejet Limited</t>
  </si>
  <si>
    <t>Kurtosis of the Share Price of Spicejet Limited</t>
  </si>
  <si>
    <r>
      <t xml:space="preserve">1. The sharpe ratio for HDFC limited is -3.5529. This negative value of sharpe ratio indicates that the return on the investment is less than the risk free rate.                                                     2. The Sharpe Ratio for ONGC Limited is -2.120186. This negative value of sharpe ratio indicates that the return on the investent in the shares of ONGC Limited is less than the risk free rate of 5%.                                                                                                                                                                 3. The Sharpe Ratio for Spicejet Limited is -2.187083. The return on the investment in the shares of Spicejet Limited is  also  less than the risk free rate of 5%.                                                                                                                                                       4. The sharpe ratio is an indicator if the excess return on the stock with respect to the risk-free return    in themarket per unit risk that the investor is taking.                                          </t>
    </r>
    <r>
      <rPr>
        <sz val="16"/>
        <color rgb="FFFF0000"/>
        <rFont val="Adobe Gothic Std B"/>
        <family val="2"/>
        <charset val="128"/>
      </rPr>
      <t>5.Therefore by comparing the sharpe ratios of the three investors , even though the return on their investment is less than the risk-free return,It can be observed that the investor of ONGC Limited is making the highest return per risk.</t>
    </r>
    <r>
      <rPr>
        <sz val="16"/>
        <color theme="1"/>
        <rFont val="Adobe Gothic Std B"/>
        <family val="2"/>
        <charset val="128"/>
      </rPr>
      <t xml:space="preserve">                                                                                                 </t>
    </r>
  </si>
  <si>
    <t xml:space="preserve">Standardized Variance  </t>
  </si>
  <si>
    <t>Selected Share Price -  High</t>
  </si>
  <si>
    <t>Selected Share Price - High</t>
  </si>
  <si>
    <t>HDFC Stock</t>
  </si>
  <si>
    <t>ONGC LTD Stock</t>
  </si>
  <si>
    <t>Spicejet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</si>
</sst>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00000"/>
    <numFmt numFmtId="165" formatCode="0.00000000"/>
    <numFmt numFmtId="166" formatCode="0.0000000"/>
    <numFmt numFmtId="167" formatCode="0.00000"/>
    <numFmt numFmtId="168" formatCode="0.0000%"/>
    <numFmt numFmtId="169" formatCode="0.00000%"/>
    <numFmt numFmtId="170" formatCode="0.000000%"/>
    <numFmt numFmtId="171" formatCode="0.00000E+00"/>
    <numFmt numFmtId="172" formatCode="0.00000000000000%"/>
    <numFmt numFmtId="173" formatCode="0.0000000000%"/>
    <numFmt numFmtId="174" formatCode="0.0000000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Adobe Gothic Std B"/>
      <family val="2"/>
      <charset val="128"/>
    </font>
    <font>
      <sz val="12"/>
      <color theme="1"/>
      <name val="Adobe Gothic Std B"/>
      <family val="2"/>
      <charset val="128"/>
    </font>
    <font>
      <sz val="9"/>
      <color indexed="81"/>
      <name val="Tahoma"/>
      <charset val="1"/>
    </font>
    <font>
      <b/>
      <sz val="11"/>
      <color theme="1"/>
      <name val="Adobe Gothic Std B"/>
      <family val="2"/>
      <charset val="128"/>
    </font>
    <font>
      <sz val="16"/>
      <color theme="1"/>
      <name val="Adobe Gothic Std B"/>
      <family val="2"/>
      <charset val="128"/>
    </font>
    <font>
      <sz val="22"/>
      <color theme="1"/>
      <name val="Calibri"/>
      <family val="2"/>
      <scheme val="minor"/>
    </font>
    <font>
      <sz val="14"/>
      <color theme="1"/>
      <name val="Adobe Gothic Std B"/>
      <family val="2"/>
      <charset val="128"/>
    </font>
    <font>
      <sz val="13"/>
      <color theme="1"/>
      <name val="Adobe Gothic Std B"/>
      <family val="2"/>
      <charset val="128"/>
    </font>
    <font>
      <sz val="18"/>
      <color theme="1"/>
      <name val="Adobe Gothic Std B"/>
      <family val="2"/>
      <charset val="128"/>
    </font>
    <font>
      <b/>
      <sz val="12"/>
      <color theme="1"/>
      <name val="Adobe Gothic Std B"/>
      <family val="2"/>
      <charset val="128"/>
    </font>
    <font>
      <sz val="14"/>
      <name val="Adobe Gothic Std B"/>
      <family val="2"/>
      <charset val="128"/>
    </font>
    <font>
      <b/>
      <sz val="14"/>
      <color theme="1"/>
      <name val="Adobe Gothic Std B"/>
      <family val="2"/>
      <charset val="128"/>
    </font>
    <font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u/>
      <sz val="20"/>
      <color rgb="FF7030A0"/>
      <name val="Adobe Gothic Std B"/>
      <family val="2"/>
      <charset val="128"/>
    </font>
    <font>
      <sz val="11"/>
      <color indexed="81"/>
      <name val="Calibri Light"/>
      <family val="2"/>
      <scheme val="major"/>
    </font>
    <font>
      <sz val="16"/>
      <color rgb="FFFF0000"/>
      <name val="Adobe Gothic Std B"/>
      <family val="2"/>
      <charset val="128"/>
    </font>
    <font>
      <sz val="20"/>
      <color theme="1"/>
      <name val="Adobe Gothic Std B"/>
      <family val="2"/>
      <charset val="128"/>
    </font>
    <font>
      <sz val="2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6CCFF"/>
        <bgColor indexed="64"/>
      </patternFill>
    </fill>
  </fills>
  <borders count="6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rgb="FFCCCCCC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0" fillId="0" borderId="4" xfId="0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0" fontId="0" fillId="6" borderId="4" xfId="0" applyFill="1" applyBorder="1" applyAlignment="1">
      <alignment horizontal="right" wrapText="1"/>
    </xf>
    <xf numFmtId="0" fontId="0" fillId="0" borderId="0" xfId="0" applyAlignment="1"/>
    <xf numFmtId="168" fontId="0" fillId="0" borderId="0" xfId="1" applyNumberFormat="1" applyFont="1"/>
    <xf numFmtId="0" fontId="0" fillId="0" borderId="0" xfId="0" applyBorder="1"/>
    <xf numFmtId="0" fontId="9" fillId="0" borderId="10" xfId="0" applyFont="1" applyBorder="1"/>
    <xf numFmtId="0" fontId="10" fillId="0" borderId="10" xfId="0" applyFont="1" applyBorder="1"/>
    <xf numFmtId="0" fontId="10" fillId="0" borderId="17" xfId="0" applyFont="1" applyBorder="1"/>
    <xf numFmtId="168" fontId="10" fillId="0" borderId="10" xfId="0" applyNumberFormat="1" applyFont="1" applyBorder="1"/>
    <xf numFmtId="0" fontId="10" fillId="8" borderId="10" xfId="0" applyFont="1" applyFill="1" applyBorder="1"/>
    <xf numFmtId="169" fontId="10" fillId="8" borderId="10" xfId="0" applyNumberFormat="1" applyFont="1" applyFill="1" applyBorder="1"/>
    <xf numFmtId="164" fontId="10" fillId="8" borderId="10" xfId="0" applyNumberFormat="1" applyFont="1" applyFill="1" applyBorder="1"/>
    <xf numFmtId="166" fontId="10" fillId="8" borderId="17" xfId="0" applyNumberFormat="1" applyFont="1" applyFill="1" applyBorder="1"/>
    <xf numFmtId="165" fontId="10" fillId="8" borderId="10" xfId="1" applyNumberFormat="1" applyFont="1" applyFill="1" applyBorder="1"/>
    <xf numFmtId="0" fontId="10" fillId="0" borderId="10" xfId="0" applyFont="1" applyFill="1" applyBorder="1"/>
    <xf numFmtId="0" fontId="2" fillId="0" borderId="0" xfId="0" applyFont="1"/>
    <xf numFmtId="0" fontId="12" fillId="8" borderId="19" xfId="0" applyFont="1" applyFill="1" applyBorder="1"/>
    <xf numFmtId="0" fontId="0" fillId="11" borderId="0" xfId="0" applyFill="1"/>
    <xf numFmtId="0" fontId="12" fillId="11" borderId="0" xfId="0" applyFont="1" applyFill="1"/>
    <xf numFmtId="0" fontId="12" fillId="5" borderId="4" xfId="0" applyFont="1" applyFill="1" applyBorder="1" applyAlignment="1">
      <alignment wrapText="1"/>
    </xf>
    <xf numFmtId="168" fontId="12" fillId="11" borderId="0" xfId="1" applyNumberFormat="1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9" fillId="13" borderId="0" xfId="0" applyFont="1" applyFill="1"/>
    <xf numFmtId="168" fontId="9" fillId="0" borderId="10" xfId="1" applyNumberFormat="1" applyFont="1" applyBorder="1"/>
    <xf numFmtId="9" fontId="9" fillId="0" borderId="10" xfId="0" applyNumberFormat="1" applyFont="1" applyBorder="1"/>
    <xf numFmtId="0" fontId="6" fillId="0" borderId="0" xfId="0" applyFont="1"/>
    <xf numFmtId="0" fontId="6" fillId="0" borderId="4" xfId="0" applyFont="1" applyBorder="1" applyAlignment="1">
      <alignment horizontal="right" wrapText="1"/>
    </xf>
    <xf numFmtId="0" fontId="6" fillId="5" borderId="4" xfId="0" applyFont="1" applyFill="1" applyBorder="1" applyAlignment="1">
      <alignment wrapText="1"/>
    </xf>
    <xf numFmtId="0" fontId="10" fillId="0" borderId="30" xfId="0" applyFont="1" applyBorder="1"/>
    <xf numFmtId="168" fontId="10" fillId="0" borderId="17" xfId="0" applyNumberFormat="1" applyFont="1" applyBorder="1"/>
    <xf numFmtId="9" fontId="10" fillId="0" borderId="30" xfId="0" applyNumberFormat="1" applyFont="1" applyBorder="1"/>
    <xf numFmtId="0" fontId="0" fillId="0" borderId="31" xfId="0" applyBorder="1"/>
    <xf numFmtId="168" fontId="9" fillId="0" borderId="10" xfId="0" applyNumberFormat="1" applyFont="1" applyBorder="1"/>
    <xf numFmtId="0" fontId="9" fillId="0" borderId="0" xfId="0" applyFont="1" applyFill="1" applyBorder="1"/>
    <xf numFmtId="0" fontId="10" fillId="0" borderId="0" xfId="0" applyFont="1" applyFill="1" applyBorder="1"/>
    <xf numFmtId="0" fontId="2" fillId="14" borderId="4" xfId="0" applyFont="1" applyFill="1" applyBorder="1" applyAlignment="1">
      <alignment vertical="center"/>
    </xf>
    <xf numFmtId="0" fontId="0" fillId="14" borderId="4" xfId="0" applyFill="1" applyBorder="1" applyAlignment="1">
      <alignment wrapText="1"/>
    </xf>
    <xf numFmtId="0" fontId="2" fillId="1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0" fillId="0" borderId="5" xfId="0" applyBorder="1" applyAlignment="1">
      <alignment horizontal="right" wrapText="1"/>
    </xf>
    <xf numFmtId="0" fontId="2" fillId="16" borderId="9" xfId="0" applyFont="1" applyFill="1" applyBorder="1" applyAlignment="1">
      <alignment wrapText="1"/>
    </xf>
    <xf numFmtId="10" fontId="0" fillId="8" borderId="9" xfId="0" applyNumberFormat="1" applyFill="1" applyBorder="1"/>
    <xf numFmtId="169" fontId="0" fillId="8" borderId="9" xfId="1" applyNumberFormat="1" applyFont="1" applyFill="1" applyBorder="1"/>
    <xf numFmtId="0" fontId="0" fillId="6" borderId="9" xfId="0" applyFill="1" applyBorder="1"/>
    <xf numFmtId="0" fontId="0" fillId="8" borderId="12" xfId="0" applyFill="1" applyBorder="1"/>
    <xf numFmtId="0" fontId="0" fillId="8" borderId="16" xfId="0" applyFill="1" applyBorder="1"/>
    <xf numFmtId="164" fontId="0" fillId="8" borderId="16" xfId="0" applyNumberFormat="1" applyFill="1" applyBorder="1"/>
    <xf numFmtId="0" fontId="0" fillId="8" borderId="30" xfId="0" applyFill="1" applyBorder="1"/>
    <xf numFmtId="0" fontId="0" fillId="8" borderId="17" xfId="0" applyFill="1" applyBorder="1"/>
    <xf numFmtId="0" fontId="0" fillId="8" borderId="10" xfId="0" applyFill="1" applyBorder="1"/>
    <xf numFmtId="0" fontId="9" fillId="17" borderId="10" xfId="0" applyFont="1" applyFill="1" applyBorder="1"/>
    <xf numFmtId="0" fontId="0" fillId="0" borderId="0" xfId="0"/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164" fontId="0" fillId="0" borderId="0" xfId="0" applyNumberFormat="1"/>
    <xf numFmtId="0" fontId="0" fillId="19" borderId="0" xfId="0" applyFill="1"/>
    <xf numFmtId="0" fontId="0" fillId="13" borderId="0" xfId="0" applyFill="1"/>
    <xf numFmtId="0" fontId="0" fillId="18" borderId="0" xfId="0" applyFill="1"/>
    <xf numFmtId="0" fontId="2" fillId="5" borderId="5" xfId="0" applyFont="1" applyFill="1" applyBorder="1" applyAlignment="1">
      <alignment wrapText="1"/>
    </xf>
    <xf numFmtId="0" fontId="0" fillId="0" borderId="5" xfId="0" applyBorder="1" applyAlignment="1">
      <alignment horizontal="right" wrapText="1"/>
    </xf>
    <xf numFmtId="0" fontId="2" fillId="13" borderId="9" xfId="0" applyFont="1" applyFill="1" applyBorder="1" applyAlignment="1">
      <alignment wrapText="1"/>
    </xf>
    <xf numFmtId="0" fontId="22" fillId="0" borderId="0" xfId="0" applyFont="1" applyAlignment="1">
      <alignment vertical="top"/>
    </xf>
    <xf numFmtId="0" fontId="0" fillId="0" borderId="44" xfId="0" applyBorder="1"/>
    <xf numFmtId="0" fontId="9" fillId="21" borderId="17" xfId="0" applyFont="1" applyFill="1" applyBorder="1" applyAlignment="1">
      <alignment vertical="center"/>
    </xf>
    <xf numFmtId="0" fontId="9" fillId="21" borderId="30" xfId="0" applyFont="1" applyFill="1" applyBorder="1" applyAlignment="1">
      <alignment vertical="center"/>
    </xf>
    <xf numFmtId="0" fontId="9" fillId="20" borderId="10" xfId="0" applyFont="1" applyFill="1" applyBorder="1" applyAlignment="1">
      <alignment vertical="center"/>
    </xf>
    <xf numFmtId="0" fontId="9" fillId="20" borderId="38" xfId="0" applyFont="1" applyFill="1" applyBorder="1" applyAlignment="1">
      <alignment vertical="center"/>
    </xf>
    <xf numFmtId="0" fontId="9" fillId="20" borderId="39" xfId="0" applyFont="1" applyFill="1" applyBorder="1" applyAlignment="1">
      <alignment vertical="center"/>
    </xf>
    <xf numFmtId="0" fontId="9" fillId="20" borderId="43" xfId="0" applyFont="1" applyFill="1" applyBorder="1" applyAlignment="1">
      <alignment vertical="center"/>
    </xf>
    <xf numFmtId="0" fontId="9" fillId="21" borderId="10" xfId="0" applyFont="1" applyFill="1" applyBorder="1" applyAlignment="1">
      <alignment vertical="center"/>
    </xf>
    <xf numFmtId="10" fontId="0" fillId="10" borderId="9" xfId="0" applyNumberFormat="1" applyFill="1" applyBorder="1"/>
    <xf numFmtId="168" fontId="21" fillId="10" borderId="9" xfId="1" applyNumberFormat="1" applyFont="1" applyFill="1" applyBorder="1" applyAlignment="1">
      <alignment horizontal="right"/>
    </xf>
    <xf numFmtId="0" fontId="0" fillId="22" borderId="9" xfId="0" applyFill="1" applyBorder="1"/>
    <xf numFmtId="0" fontId="2" fillId="13" borderId="4" xfId="0" applyFont="1" applyFill="1" applyBorder="1" applyAlignment="1">
      <alignment wrapText="1"/>
    </xf>
    <xf numFmtId="0" fontId="2" fillId="13" borderId="5" xfId="0" applyFont="1" applyFill="1" applyBorder="1" applyAlignment="1">
      <alignment wrapText="1"/>
    </xf>
    <xf numFmtId="0" fontId="10" fillId="0" borderId="19" xfId="0" applyFont="1" applyBorder="1"/>
    <xf numFmtId="0" fontId="2" fillId="5" borderId="9" xfId="0" applyFont="1" applyFill="1" applyBorder="1" applyAlignment="1">
      <alignment wrapText="1"/>
    </xf>
    <xf numFmtId="10" fontId="0" fillId="7" borderId="9" xfId="1" applyNumberFormat="1" applyFont="1" applyFill="1" applyBorder="1" applyAlignment="1">
      <alignment horizontal="right" wrapText="1"/>
    </xf>
    <xf numFmtId="0" fontId="2" fillId="9" borderId="9" xfId="0" applyFont="1" applyFill="1" applyBorder="1"/>
    <xf numFmtId="168" fontId="0" fillId="7" borderId="9" xfId="1" applyNumberFormat="1" applyFont="1" applyFill="1" applyBorder="1"/>
    <xf numFmtId="0" fontId="0" fillId="0" borderId="14" xfId="0" applyBorder="1"/>
    <xf numFmtId="0" fontId="23" fillId="0" borderId="0" xfId="0" applyFont="1" applyFill="1" applyAlignment="1"/>
    <xf numFmtId="0" fontId="2" fillId="3" borderId="5" xfId="0" applyFont="1" applyFill="1" applyBorder="1" applyAlignment="1">
      <alignment wrapText="1"/>
    </xf>
    <xf numFmtId="0" fontId="2" fillId="3" borderId="5" xfId="0" applyFont="1" applyFill="1" applyBorder="1" applyAlignment="1">
      <alignment vertical="center"/>
    </xf>
    <xf numFmtId="0" fontId="0" fillId="0" borderId="7" xfId="0" applyBorder="1" applyAlignment="1">
      <alignment wrapText="1"/>
    </xf>
    <xf numFmtId="172" fontId="0" fillId="0" borderId="7" xfId="0" applyNumberFormat="1" applyBorder="1" applyAlignment="1">
      <alignment wrapText="1"/>
    </xf>
    <xf numFmtId="168" fontId="0" fillId="0" borderId="7" xfId="1" applyNumberFormat="1" applyFont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18" fillId="7" borderId="10" xfId="1" applyNumberFormat="1" applyFont="1" applyFill="1" applyBorder="1" applyAlignment="1">
      <alignment horizontal="center" wrapText="1"/>
    </xf>
    <xf numFmtId="168" fontId="9" fillId="7" borderId="17" xfId="0" applyNumberFormat="1" applyFont="1" applyFill="1" applyBorder="1"/>
    <xf numFmtId="0" fontId="9" fillId="7" borderId="10" xfId="0" applyFont="1" applyFill="1" applyBorder="1" applyAlignment="1">
      <alignment wrapText="1"/>
    </xf>
    <xf numFmtId="0" fontId="10" fillId="7" borderId="10" xfId="0" applyFont="1" applyFill="1" applyBorder="1" applyAlignment="1">
      <alignment wrapText="1"/>
    </xf>
    <xf numFmtId="0" fontId="10" fillId="7" borderId="10" xfId="1" applyNumberFormat="1" applyFont="1" applyFill="1" applyBorder="1" applyAlignment="1">
      <alignment wrapText="1"/>
    </xf>
    <xf numFmtId="0" fontId="0" fillId="0" borderId="48" xfId="0" applyBorder="1" applyAlignment="1">
      <alignment wrapText="1"/>
    </xf>
    <xf numFmtId="168" fontId="10" fillId="7" borderId="10" xfId="1" applyNumberFormat="1" applyFont="1" applyFill="1" applyBorder="1" applyAlignment="1">
      <alignment wrapText="1"/>
    </xf>
    <xf numFmtId="168" fontId="10" fillId="7" borderId="17" xfId="1" applyNumberFormat="1" applyFont="1" applyFill="1" applyBorder="1" applyAlignment="1">
      <alignment wrapText="1"/>
    </xf>
    <xf numFmtId="0" fontId="10" fillId="7" borderId="30" xfId="1" applyNumberFormat="1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9" fontId="0" fillId="2" borderId="10" xfId="0" applyNumberFormat="1" applyFill="1" applyBorder="1" applyAlignment="1">
      <alignment horizontal="right" wrapText="1"/>
    </xf>
    <xf numFmtId="0" fontId="13" fillId="0" borderId="10" xfId="0" applyFont="1" applyBorder="1"/>
    <xf numFmtId="171" fontId="10" fillId="10" borderId="10" xfId="0" applyNumberFormat="1" applyFont="1" applyFill="1" applyBorder="1"/>
    <xf numFmtId="167" fontId="10" fillId="10" borderId="10" xfId="0" applyNumberFormat="1" applyFont="1" applyFill="1" applyBorder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4" borderId="54" xfId="0" applyFont="1" applyFill="1" applyBorder="1" applyAlignment="1">
      <alignment vertical="center"/>
    </xf>
    <xf numFmtId="0" fontId="7" fillId="0" borderId="54" xfId="0" applyFont="1" applyBorder="1" applyAlignment="1">
      <alignment wrapText="1"/>
    </xf>
    <xf numFmtId="0" fontId="0" fillId="0" borderId="58" xfId="0" applyBorder="1" applyAlignment="1">
      <alignment wrapText="1"/>
    </xf>
    <xf numFmtId="0" fontId="7" fillId="0" borderId="53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55" xfId="0" applyBorder="1" applyAlignment="1">
      <alignment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7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59" xfId="0" applyFont="1" applyFill="1" applyBorder="1" applyAlignment="1">
      <alignment horizontal="center" wrapText="1"/>
    </xf>
    <xf numFmtId="0" fontId="3" fillId="2" borderId="49" xfId="0" applyFont="1" applyFill="1" applyBorder="1" applyAlignment="1">
      <alignment horizontal="center" wrapText="1"/>
    </xf>
    <xf numFmtId="0" fontId="3" fillId="2" borderId="60" xfId="0" applyFont="1" applyFill="1" applyBorder="1" applyAlignment="1">
      <alignment horizontal="center" wrapText="1"/>
    </xf>
    <xf numFmtId="0" fontId="3" fillId="3" borderId="41" xfId="0" applyFont="1" applyFill="1" applyBorder="1" applyAlignment="1">
      <alignment horizontal="center" wrapText="1"/>
    </xf>
    <xf numFmtId="0" fontId="3" fillId="3" borderId="42" xfId="0" applyFont="1" applyFill="1" applyBorder="1" applyAlignment="1">
      <alignment horizontal="center" wrapText="1"/>
    </xf>
    <xf numFmtId="0" fontId="3" fillId="3" borderId="19" xfId="0" applyFont="1" applyFill="1" applyBorder="1" applyAlignment="1">
      <alignment horizontal="center" wrapText="1"/>
    </xf>
    <xf numFmtId="0" fontId="4" fillId="3" borderId="50" xfId="0" applyFont="1" applyFill="1" applyBorder="1" applyAlignment="1">
      <alignment horizontal="center" wrapText="1"/>
    </xf>
    <xf numFmtId="0" fontId="4" fillId="3" borderId="51" xfId="0" applyFont="1" applyFill="1" applyBorder="1" applyAlignment="1">
      <alignment horizontal="center" wrapText="1"/>
    </xf>
    <xf numFmtId="0" fontId="4" fillId="3" borderId="52" xfId="0" applyFont="1" applyFill="1" applyBorder="1" applyAlignment="1">
      <alignment horizontal="center" wrapText="1"/>
    </xf>
    <xf numFmtId="0" fontId="5" fillId="4" borderId="53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9" fillId="18" borderId="23" xfId="0" applyFont="1" applyFill="1" applyBorder="1" applyAlignment="1">
      <alignment horizontal="center"/>
    </xf>
    <xf numFmtId="0" fontId="9" fillId="18" borderId="24" xfId="0" applyFont="1" applyFill="1" applyBorder="1" applyAlignment="1">
      <alignment horizontal="center"/>
    </xf>
    <xf numFmtId="0" fontId="9" fillId="18" borderId="25" xfId="0" applyFont="1" applyFill="1" applyBorder="1" applyAlignment="1">
      <alignment horizontal="center"/>
    </xf>
    <xf numFmtId="0" fontId="17" fillId="7" borderId="0" xfId="0" applyFont="1" applyFill="1" applyAlignment="1">
      <alignment horizontal="center" vertical="center"/>
    </xf>
    <xf numFmtId="0" fontId="19" fillId="17" borderId="41" xfId="0" applyFont="1" applyFill="1" applyBorder="1" applyAlignment="1">
      <alignment horizontal="center" vertical="center"/>
    </xf>
    <xf numFmtId="0" fontId="19" fillId="17" borderId="42" xfId="0" applyFont="1" applyFill="1" applyBorder="1" applyAlignment="1">
      <alignment horizontal="center" vertical="center"/>
    </xf>
    <xf numFmtId="0" fontId="19" fillId="17" borderId="19" xfId="0" applyFont="1" applyFill="1" applyBorder="1" applyAlignment="1">
      <alignment horizontal="center" vertical="center"/>
    </xf>
    <xf numFmtId="0" fontId="18" fillId="17" borderId="13" xfId="0" applyFont="1" applyFill="1" applyBorder="1" applyAlignment="1">
      <alignment horizontal="center" vertical="center"/>
    </xf>
    <xf numFmtId="0" fontId="18" fillId="17" borderId="0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center" vertical="center"/>
    </xf>
    <xf numFmtId="0" fontId="18" fillId="17" borderId="15" xfId="0" applyFont="1" applyFill="1" applyBorder="1" applyAlignment="1">
      <alignment horizontal="center" vertical="center"/>
    </xf>
    <xf numFmtId="0" fontId="18" fillId="17" borderId="31" xfId="0" applyFont="1" applyFill="1" applyBorder="1" applyAlignment="1">
      <alignment horizontal="center" vertical="center"/>
    </xf>
    <xf numFmtId="0" fontId="18" fillId="17" borderId="16" xfId="0" applyFont="1" applyFill="1" applyBorder="1" applyAlignment="1">
      <alignment horizontal="center" vertical="center"/>
    </xf>
    <xf numFmtId="167" fontId="15" fillId="17" borderId="14" xfId="0" applyNumberFormat="1" applyFont="1" applyFill="1" applyBorder="1" applyAlignment="1">
      <alignment horizontal="center" vertical="center"/>
    </xf>
    <xf numFmtId="167" fontId="15" fillId="17" borderId="16" xfId="0" applyNumberFormat="1" applyFont="1" applyFill="1" applyBorder="1" applyAlignment="1">
      <alignment horizontal="center" vertical="center"/>
    </xf>
    <xf numFmtId="0" fontId="9" fillId="18" borderId="20" xfId="0" applyFont="1" applyFill="1" applyBorder="1" applyAlignment="1">
      <alignment horizontal="center"/>
    </xf>
    <xf numFmtId="0" fontId="9" fillId="18" borderId="21" xfId="0" applyFont="1" applyFill="1" applyBorder="1" applyAlignment="1">
      <alignment horizontal="center"/>
    </xf>
    <xf numFmtId="0" fontId="9" fillId="18" borderId="22" xfId="0" applyFont="1" applyFill="1" applyBorder="1" applyAlignment="1">
      <alignment horizontal="center"/>
    </xf>
    <xf numFmtId="0" fontId="9" fillId="18" borderId="38" xfId="0" applyFont="1" applyFill="1" applyBorder="1" applyAlignment="1">
      <alignment horizontal="center"/>
    </xf>
    <xf numFmtId="0" fontId="9" fillId="18" borderId="39" xfId="0" applyFont="1" applyFill="1" applyBorder="1" applyAlignment="1">
      <alignment horizontal="center"/>
    </xf>
    <xf numFmtId="0" fontId="9" fillId="18" borderId="40" xfId="0" applyFont="1" applyFill="1" applyBorder="1" applyAlignment="1">
      <alignment horizontal="center"/>
    </xf>
    <xf numFmtId="0" fontId="23" fillId="8" borderId="0" xfId="0" applyFont="1" applyFill="1" applyAlignment="1">
      <alignment horizontal="center"/>
    </xf>
    <xf numFmtId="0" fontId="15" fillId="9" borderId="11" xfId="0" applyFont="1" applyFill="1" applyBorder="1" applyAlignment="1">
      <alignment horizontal="center" vertical="center"/>
    </xf>
    <xf numFmtId="0" fontId="15" fillId="9" borderId="45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5" fillId="9" borderId="31" xfId="0" applyFont="1" applyFill="1" applyBorder="1" applyAlignment="1">
      <alignment horizontal="center" vertical="center"/>
    </xf>
    <xf numFmtId="0" fontId="15" fillId="9" borderId="16" xfId="0" applyFont="1" applyFill="1" applyBorder="1" applyAlignment="1">
      <alignment horizontal="center" vertical="center"/>
    </xf>
    <xf numFmtId="0" fontId="15" fillId="9" borderId="17" xfId="0" applyFont="1" applyFill="1" applyBorder="1" applyAlignment="1">
      <alignment horizontal="center" vertical="center"/>
    </xf>
    <xf numFmtId="0" fontId="15" fillId="9" borderId="30" xfId="0" applyFont="1" applyFill="1" applyBorder="1" applyAlignment="1">
      <alignment horizontal="center" vertical="center"/>
    </xf>
    <xf numFmtId="164" fontId="15" fillId="9" borderId="10" xfId="0" applyNumberFormat="1" applyFont="1" applyFill="1" applyBorder="1" applyAlignment="1">
      <alignment horizontal="center" vertical="center"/>
    </xf>
    <xf numFmtId="0" fontId="9" fillId="20" borderId="11" xfId="0" applyFont="1" applyFill="1" applyBorder="1" applyAlignment="1">
      <alignment horizontal="center" vertical="center"/>
    </xf>
    <xf numFmtId="0" fontId="9" fillId="20" borderId="45" xfId="0" applyFont="1" applyFill="1" applyBorder="1" applyAlignment="1">
      <alignment horizontal="center" vertical="center"/>
    </xf>
    <xf numFmtId="0" fontId="9" fillId="20" borderId="12" xfId="0" applyFont="1" applyFill="1" applyBorder="1" applyAlignment="1">
      <alignment horizontal="center" vertical="center"/>
    </xf>
    <xf numFmtId="0" fontId="9" fillId="20" borderId="41" xfId="0" applyFont="1" applyFill="1" applyBorder="1" applyAlignment="1">
      <alignment horizontal="center" vertical="center"/>
    </xf>
    <xf numFmtId="0" fontId="9" fillId="20" borderId="42" xfId="0" applyFont="1" applyFill="1" applyBorder="1" applyAlignment="1">
      <alignment horizontal="center" vertical="center"/>
    </xf>
    <xf numFmtId="0" fontId="9" fillId="20" borderId="19" xfId="0" applyFont="1" applyFill="1" applyBorder="1" applyAlignment="1">
      <alignment horizontal="center" vertical="center"/>
    </xf>
    <xf numFmtId="0" fontId="9" fillId="20" borderId="13" xfId="0" applyFont="1" applyFill="1" applyBorder="1" applyAlignment="1">
      <alignment horizontal="center" vertical="center"/>
    </xf>
    <xf numFmtId="0" fontId="9" fillId="20" borderId="0" xfId="0" applyFont="1" applyFill="1" applyBorder="1" applyAlignment="1">
      <alignment horizontal="center" vertical="center"/>
    </xf>
    <xf numFmtId="0" fontId="9" fillId="20" borderId="14" xfId="0" applyFont="1" applyFill="1" applyBorder="1" applyAlignment="1">
      <alignment horizontal="center" vertical="center"/>
    </xf>
    <xf numFmtId="0" fontId="9" fillId="20" borderId="31" xfId="0" applyFont="1" applyFill="1" applyBorder="1" applyAlignment="1">
      <alignment horizontal="center" vertical="center"/>
    </xf>
    <xf numFmtId="0" fontId="9" fillId="20" borderId="16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top" wrapText="1"/>
    </xf>
    <xf numFmtId="0" fontId="13" fillId="7" borderId="33" xfId="0" applyFont="1" applyFill="1" applyBorder="1" applyAlignment="1">
      <alignment horizontal="center" vertical="top" wrapText="1"/>
    </xf>
    <xf numFmtId="0" fontId="13" fillId="7" borderId="34" xfId="0" applyFont="1" applyFill="1" applyBorder="1" applyAlignment="1">
      <alignment horizontal="center" vertical="top" wrapText="1"/>
    </xf>
    <xf numFmtId="0" fontId="13" fillId="7" borderId="8" xfId="0" applyFont="1" applyFill="1" applyBorder="1" applyAlignment="1">
      <alignment horizontal="center" vertical="top" wrapText="1"/>
    </xf>
    <xf numFmtId="0" fontId="13" fillId="7" borderId="0" xfId="0" applyFont="1" applyFill="1" applyBorder="1" applyAlignment="1">
      <alignment horizontal="center" vertical="top" wrapText="1"/>
    </xf>
    <xf numFmtId="0" fontId="13" fillId="7" borderId="35" xfId="0" applyFont="1" applyFill="1" applyBorder="1" applyAlignment="1">
      <alignment horizontal="center" vertical="top" wrapText="1"/>
    </xf>
    <xf numFmtId="0" fontId="13" fillId="7" borderId="36" xfId="0" applyFont="1" applyFill="1" applyBorder="1" applyAlignment="1">
      <alignment horizontal="center" vertical="top" wrapText="1"/>
    </xf>
    <xf numFmtId="0" fontId="13" fillId="7" borderId="28" xfId="0" applyFont="1" applyFill="1" applyBorder="1" applyAlignment="1">
      <alignment horizontal="center" vertical="top" wrapText="1"/>
    </xf>
    <xf numFmtId="0" fontId="13" fillId="7" borderId="37" xfId="0" applyFont="1" applyFill="1" applyBorder="1" applyAlignment="1">
      <alignment horizontal="center" vertical="top" wrapText="1"/>
    </xf>
    <xf numFmtId="0" fontId="13" fillId="12" borderId="20" xfId="0" applyFont="1" applyFill="1" applyBorder="1" applyAlignment="1">
      <alignment horizontal="center" vertical="center"/>
    </xf>
    <xf numFmtId="0" fontId="13" fillId="12" borderId="22" xfId="0" applyFont="1" applyFill="1" applyBorder="1" applyAlignment="1">
      <alignment horizontal="center" vertical="center"/>
    </xf>
    <xf numFmtId="0" fontId="13" fillId="12" borderId="23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170" fontId="12" fillId="12" borderId="26" xfId="0" applyNumberFormat="1" applyFont="1" applyFill="1" applyBorder="1" applyAlignment="1">
      <alignment horizontal="center" vertical="center"/>
    </xf>
    <xf numFmtId="170" fontId="12" fillId="12" borderId="22" xfId="0" applyNumberFormat="1" applyFont="1" applyFill="1" applyBorder="1" applyAlignment="1">
      <alignment horizontal="center" vertical="center"/>
    </xf>
    <xf numFmtId="170" fontId="12" fillId="12" borderId="27" xfId="0" applyNumberFormat="1" applyFont="1" applyFill="1" applyBorder="1" applyAlignment="1">
      <alignment horizontal="center" vertical="center"/>
    </xf>
    <xf numFmtId="170" fontId="12" fillId="12" borderId="2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9" borderId="29" xfId="0" applyFont="1" applyFill="1" applyBorder="1" applyAlignment="1">
      <alignment horizontal="center" vertical="center"/>
    </xf>
    <xf numFmtId="0" fontId="10" fillId="9" borderId="29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10" fillId="8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5" fillId="10" borderId="17" xfId="0" applyFont="1" applyFill="1" applyBorder="1" applyAlignment="1">
      <alignment horizontal="center" vertical="center"/>
    </xf>
    <xf numFmtId="0" fontId="15" fillId="10" borderId="30" xfId="0" applyFont="1" applyFill="1" applyBorder="1" applyAlignment="1">
      <alignment horizontal="center" vertical="center"/>
    </xf>
    <xf numFmtId="173" fontId="10" fillId="10" borderId="12" xfId="0" applyNumberFormat="1" applyFont="1" applyFill="1" applyBorder="1" applyAlignment="1">
      <alignment horizontal="center" vertical="center"/>
    </xf>
    <xf numFmtId="173" fontId="10" fillId="10" borderId="16" xfId="0" applyNumberFormat="1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10" fillId="9" borderId="11" xfId="0" applyFont="1" applyFill="1" applyBorder="1" applyAlignment="1">
      <alignment horizontal="center" vertical="center"/>
    </xf>
    <xf numFmtId="0" fontId="10" fillId="9" borderId="15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10" fillId="9" borderId="3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/>
    </xf>
    <xf numFmtId="174" fontId="13" fillId="6" borderId="17" xfId="0" applyNumberFormat="1" applyFont="1" applyFill="1" applyBorder="1" applyAlignment="1">
      <alignment horizontal="center" vertical="center"/>
    </xf>
    <xf numFmtId="174" fontId="13" fillId="6" borderId="30" xfId="0" applyNumberFormat="1" applyFont="1" applyFill="1" applyBorder="1" applyAlignment="1">
      <alignment horizontal="center" vertical="center"/>
    </xf>
    <xf numFmtId="0" fontId="16" fillId="8" borderId="11" xfId="0" applyFont="1" applyFill="1" applyBorder="1" applyAlignment="1">
      <alignment horizontal="center" vertical="center"/>
    </xf>
    <xf numFmtId="0" fontId="16" fillId="8" borderId="15" xfId="0" applyFont="1" applyFill="1" applyBorder="1" applyAlignment="1">
      <alignment horizontal="center" vertical="center"/>
    </xf>
    <xf numFmtId="0" fontId="16" fillId="8" borderId="17" xfId="0" applyFont="1" applyFill="1" applyBorder="1" applyAlignment="1">
      <alignment horizontal="center" vertical="center"/>
    </xf>
    <xf numFmtId="0" fontId="16" fillId="8" borderId="30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5" fillId="7" borderId="30" xfId="0" applyFont="1" applyFill="1" applyBorder="1" applyAlignment="1">
      <alignment horizontal="center" vertical="center"/>
    </xf>
    <xf numFmtId="168" fontId="9" fillId="21" borderId="10" xfId="0" applyNumberFormat="1" applyFont="1" applyFill="1" applyBorder="1" applyAlignment="1">
      <alignment vertical="center"/>
    </xf>
    <xf numFmtId="0" fontId="0" fillId="0" borderId="4" xfId="0" applyFill="1" applyBorder="1" applyAlignment="1">
      <alignment horizontal="right" wrapText="1"/>
    </xf>
    <xf numFmtId="0" fontId="0" fillId="22" borderId="4" xfId="0" applyFill="1" applyBorder="1" applyAlignment="1">
      <alignment horizontal="right" wrapText="1"/>
    </xf>
    <xf numFmtId="168" fontId="0" fillId="8" borderId="12" xfId="0" applyNumberFormat="1" applyFill="1" applyBorder="1"/>
    <xf numFmtId="0" fontId="0" fillId="9" borderId="4" xfId="0" applyFill="1" applyBorder="1" applyAlignment="1">
      <alignment horizontal="right" wrapText="1"/>
    </xf>
    <xf numFmtId="0" fontId="26" fillId="0" borderId="28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" fillId="18" borderId="35" xfId="0" applyFont="1" applyFill="1" applyBorder="1" applyAlignment="1">
      <alignment wrapText="1"/>
    </xf>
    <xf numFmtId="0" fontId="17" fillId="0" borderId="28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99FF"/>
      <color rgb="FF66CCFF"/>
      <color rgb="FFCCFFFF"/>
      <color rgb="FFFFFF99"/>
      <color rgb="FF99FF99"/>
      <color rgb="FFCC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361950</xdr:colOff>
      <xdr:row>10</xdr:row>
      <xdr:rowOff>257174</xdr:rowOff>
    </xdr:from>
    <xdr:to>
      <xdr:col>18</xdr:col>
      <xdr:colOff>57150</xdr:colOff>
      <xdr:row>22</xdr:row>
      <xdr:rowOff>228599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F7C7156-9AAD-4FA2-80BE-2AAF4A00F0C2}"/>
            </a:ext>
          </a:extLst>
        </xdr:cNvPr>
        <xdr:cNvSpPr txBox="1"/>
      </xdr:nvSpPr>
      <xdr:spPr>
        <a:xfrm>
          <a:off x="11258550" y="3171824"/>
          <a:ext cx="5372100" cy="26765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latin typeface="Adobe Gothic Std B" panose="020B0800000000000000" pitchFamily="34" charset="-128"/>
              <a:ea typeface="Adobe Gothic Std B" panose="020B0800000000000000" pitchFamily="34" charset="-128"/>
            </a:rPr>
            <a:t>1.</a:t>
          </a:r>
          <a:r>
            <a:rPr lang="en-US" sz="14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 By looking at the skewness which is a positive value we can figure out that it is a positively skewed data.</a:t>
          </a:r>
        </a:p>
        <a:p>
          <a:endParaRPr lang="en-US" sz="1400" baseline="0"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r>
            <a:rPr lang="en-US" sz="14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2. The kurtosis is less than 3 and negative it means that the given data is platykurtic. It means that the curve of the data is flatter than the curve o a normally distributed date of the same mean and standard deviation</a:t>
          </a:r>
        </a:p>
        <a:p>
          <a:endParaRPr lang="en-US" sz="1400">
            <a:latin typeface="Adobe Gothic Std B" panose="020B0800000000000000" pitchFamily="34" charset="-128"/>
            <a:ea typeface="Adobe Gothic Std B" panose="020B0800000000000000" pitchFamily="34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2</xdr:row>
      <xdr:rowOff>17690</xdr:rowOff>
    </xdr:from>
    <xdr:to>
      <xdr:col>11</xdr:col>
      <xdr:colOff>36739</xdr:colOff>
      <xdr:row>4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B3B4E4-B475-4D5A-8B29-92211980443F}"/>
            </a:ext>
          </a:extLst>
        </xdr:cNvPr>
        <xdr:cNvSpPr txBox="1"/>
      </xdr:nvSpPr>
      <xdr:spPr>
        <a:xfrm>
          <a:off x="13887450" y="636815"/>
          <a:ext cx="4532539" cy="591910"/>
        </a:xfrm>
        <a:prstGeom prst="rect">
          <a:avLst/>
        </a:prstGeom>
        <a:solidFill>
          <a:srgbClr val="FFCC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2400"/>
            <a:t>Selected share price -High Price</a:t>
          </a:r>
        </a:p>
      </xdr:txBody>
    </xdr:sp>
    <xdr:clientData/>
  </xdr:twoCellAnchor>
  <xdr:twoCellAnchor>
    <xdr:from>
      <xdr:col>8</xdr:col>
      <xdr:colOff>2486025</xdr:colOff>
      <xdr:row>13</xdr:row>
      <xdr:rowOff>266700</xdr:rowOff>
    </xdr:from>
    <xdr:to>
      <xdr:col>11</xdr:col>
      <xdr:colOff>1066800</xdr:colOff>
      <xdr:row>23</xdr:row>
      <xdr:rowOff>200025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AB6D6E-8B14-4B10-A0FE-833CBC3DD862}"/>
            </a:ext>
          </a:extLst>
        </xdr:cNvPr>
        <xdr:cNvSpPr txBox="1"/>
      </xdr:nvSpPr>
      <xdr:spPr>
        <a:xfrm>
          <a:off x="13106400" y="3924300"/>
          <a:ext cx="6343650" cy="2695575"/>
        </a:xfrm>
        <a:prstGeom prst="rect">
          <a:avLst/>
        </a:prstGeom>
        <a:solidFill>
          <a:srgbClr val="CCFFFF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latin typeface="Adobe Gothic Std B" panose="020B0800000000000000" pitchFamily="34" charset="-128"/>
              <a:ea typeface="Adobe Gothic Std B" panose="020B0800000000000000" pitchFamily="34" charset="-128"/>
            </a:rPr>
            <a:t>1. By looking</a:t>
          </a:r>
          <a:r>
            <a:rPr lang="en-US" sz="14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 at the skewness we can figure out</a:t>
          </a:r>
        </a:p>
        <a:p>
          <a:r>
            <a:rPr lang="en-US" sz="14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 that the share prices  of ONGC are  positvely skewed (rightly skewed) as the skewness is positive.</a:t>
          </a:r>
        </a:p>
        <a:p>
          <a:endParaRPr lang="en-US" sz="1400" baseline="0"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r>
            <a:rPr lang="en-US" sz="14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2. As the kurtosis value is less than 3 and is negative we can say that is platykurtic. It means that the curve is flatter as compared to the normal distribution of the same mean and variance.</a:t>
          </a:r>
        </a:p>
        <a:p>
          <a:endParaRPr lang="en-US" sz="1400" baseline="0"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endParaRPr lang="en-US" sz="1400">
            <a:latin typeface="Adobe Gothic Std B" panose="020B0800000000000000" pitchFamily="34" charset="-128"/>
            <a:ea typeface="Adobe Gothic Std B" panose="020B0800000000000000" pitchFamily="34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1000125</xdr:colOff>
      <xdr:row>12</xdr:row>
      <xdr:rowOff>114300</xdr:rowOff>
    </xdr:from>
    <xdr:to>
      <xdr:col>15</xdr:col>
      <xdr:colOff>361950</xdr:colOff>
      <xdr:row>26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23FFB01-B229-4592-B646-27D744B8F89E}"/>
            </a:ext>
          </a:extLst>
        </xdr:cNvPr>
        <xdr:cNvSpPr txBox="1"/>
      </xdr:nvSpPr>
      <xdr:spPr>
        <a:xfrm>
          <a:off x="11439525" y="4352925"/>
          <a:ext cx="5581650" cy="270510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1. By looking</a:t>
          </a:r>
          <a:r>
            <a:rPr lang="en-US" sz="1600" baseline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 at the skewness we can figure out</a:t>
          </a:r>
          <a:endParaRPr lang="en-US" sz="1600">
            <a:effectLst/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r>
            <a:rPr lang="en-US" sz="1600" baseline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 that the share prices  of ONGC are  positvely skewed (rightly skewed) as the skewness is positive.</a:t>
          </a:r>
        </a:p>
        <a:p>
          <a:endParaRPr lang="en-US" sz="1600">
            <a:effectLst/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r>
            <a:rPr lang="en-US" sz="1600" baseline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2. As the kurtosis value is less than 3 and we can say that is platykurtic. It means that the curve is flatter as compared to the normal distribution of the same mean and variance.</a:t>
          </a:r>
          <a:endParaRPr lang="en-US" sz="1600">
            <a:effectLst/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endParaRPr lang="en-US" sz="1600">
            <a:latin typeface="Adobe Gothic Std B" panose="020B0800000000000000" pitchFamily="34" charset="-128"/>
            <a:ea typeface="Adobe Gothic Std B" panose="020B0800000000000000" pitchFamily="34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</xdr:row>
      <xdr:rowOff>104775</xdr:rowOff>
    </xdr:from>
    <xdr:to>
      <xdr:col>13</xdr:col>
      <xdr:colOff>247650</xdr:colOff>
      <xdr:row>4</xdr:row>
      <xdr:rowOff>161925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F90447-F7BB-47AD-96A0-39EFA51F4E37}"/>
            </a:ext>
          </a:extLst>
        </xdr:cNvPr>
        <xdr:cNvSpPr txBox="1"/>
      </xdr:nvSpPr>
      <xdr:spPr>
        <a:xfrm>
          <a:off x="10715625" y="504825"/>
          <a:ext cx="3171825" cy="457200"/>
        </a:xfrm>
        <a:prstGeom prst="rect">
          <a:avLst/>
        </a:prstGeom>
        <a:solidFill>
          <a:srgbClr val="CC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It</a:t>
          </a:r>
          <a:r>
            <a:rPr lang="en-US" sz="1100" baseline="0"/>
            <a:t> is given that the investor has invested equally in both the stocks</a:t>
          </a:r>
        </a:p>
        <a:p>
          <a:endParaRPr lang="en-US" sz="1100"/>
        </a:p>
      </xdr:txBody>
    </xdr:sp>
    <xdr:clientData/>
  </xdr:twoCellAnchor>
  <xdr:twoCellAnchor editAs="oneCell">
    <xdr:from>
      <xdr:col>10</xdr:col>
      <xdr:colOff>112059</xdr:colOff>
      <xdr:row>9</xdr:row>
      <xdr:rowOff>175737</xdr:rowOff>
    </xdr:from>
    <xdr:to>
      <xdr:col>19</xdr:col>
      <xdr:colOff>37515</xdr:colOff>
      <xdr:row>15</xdr:row>
      <xdr:rowOff>321536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4C3AAB1-5529-4BBD-AAD1-A9919D1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3941" y="1991090"/>
          <a:ext cx="5371515" cy="1356034"/>
        </a:xfrm>
        <a:prstGeom prst="rect">
          <a:avLst/>
        </a:prstGeom>
      </xdr:spPr>
    </xdr:pic>
    <xdr:clientData/>
  </xdr:twoCellAnchor>
  <xdr:twoCellAnchor>
    <xdr:from>
      <xdr:col>10</xdr:col>
      <xdr:colOff>336176</xdr:colOff>
      <xdr:row>18</xdr:row>
      <xdr:rowOff>56029</xdr:rowOff>
    </xdr:from>
    <xdr:to>
      <xdr:col>17</xdr:col>
      <xdr:colOff>212911</xdr:colOff>
      <xdr:row>20</xdr:row>
      <xdr:rowOff>179293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C886A54-E58B-409E-8469-F56E93226494}"/>
            </a:ext>
          </a:extLst>
        </xdr:cNvPr>
        <xdr:cNvSpPr txBox="1"/>
      </xdr:nvSpPr>
      <xdr:spPr>
        <a:xfrm>
          <a:off x="13828058" y="3686735"/>
          <a:ext cx="4112559" cy="605117"/>
        </a:xfrm>
        <a:prstGeom prst="rect">
          <a:avLst/>
        </a:prstGeom>
        <a:solidFill>
          <a:schemeClr val="accent4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Adobe Gothic Std B" panose="020B0800000000000000" pitchFamily="34" charset="-128"/>
              <a:ea typeface="Adobe Gothic Std B" panose="020B0800000000000000" pitchFamily="34" charset="-128"/>
            </a:rPr>
            <a:t>Variance</a:t>
          </a:r>
          <a:r>
            <a:rPr lang="en-US" sz="11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 formula used</a:t>
          </a:r>
        </a:p>
        <a:p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</a:t>
          </a:r>
          <a:r>
            <a:rPr lang="el-GR" sz="1100" b="1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=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US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="1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</a:t>
          </a:r>
          <a:r>
            <a:rPr lang="el-GR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l-GR" sz="1100" b="1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+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US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σ</a:t>
          </a:r>
          <a:r>
            <a:rPr lang="el-GR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l-G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+ 2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US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en-US" sz="1100" b="1" i="0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Covariance(1,2)</a:t>
          </a:r>
          <a:endParaRPr lang="en-US" sz="1100" b="1">
            <a:latin typeface="Adobe Gothic Std B" panose="020B0800000000000000" pitchFamily="34" charset="-128"/>
            <a:ea typeface="Adobe Gothic Std B" panose="020B0800000000000000" pitchFamily="34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11</xdr:row>
      <xdr:rowOff>28575</xdr:rowOff>
    </xdr:from>
    <xdr:to>
      <xdr:col>20</xdr:col>
      <xdr:colOff>485775</xdr:colOff>
      <xdr:row>18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1FBC75-819A-4B5C-85D4-880D5B2855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2238375"/>
          <a:ext cx="7715250" cy="1466850"/>
        </a:xfrm>
        <a:prstGeom prst="rect">
          <a:avLst/>
        </a:prstGeom>
      </xdr:spPr>
    </xdr:pic>
    <xdr:clientData/>
  </xdr:twoCellAnchor>
  <xdr:twoCellAnchor>
    <xdr:from>
      <xdr:col>8</xdr:col>
      <xdr:colOff>142875</xdr:colOff>
      <xdr:row>3</xdr:row>
      <xdr:rowOff>133350</xdr:rowOff>
    </xdr:from>
    <xdr:to>
      <xdr:col>14</xdr:col>
      <xdr:colOff>19050</xdr:colOff>
      <xdr:row>6</xdr:row>
      <xdr:rowOff>28575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0FB1FC2-C485-48BF-AE08-0D47B8C92325}"/>
            </a:ext>
          </a:extLst>
        </xdr:cNvPr>
        <xdr:cNvSpPr txBox="1"/>
      </xdr:nvSpPr>
      <xdr:spPr>
        <a:xfrm>
          <a:off x="12192000" y="723900"/>
          <a:ext cx="3533775" cy="495300"/>
        </a:xfrm>
        <a:prstGeom prst="rect">
          <a:avLst/>
        </a:prstGeom>
        <a:solidFill>
          <a:srgbClr val="FFCC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 given that the investor has invested equally in both the stocks</a:t>
          </a:r>
          <a:endParaRPr lang="en-US" sz="1100" b="1">
            <a:effectLst/>
          </a:endParaRPr>
        </a:p>
        <a:p>
          <a:endParaRPr lang="en-US" sz="1100" b="1"/>
        </a:p>
      </xdr:txBody>
    </xdr:sp>
    <xdr:clientData/>
  </xdr:twoCellAnchor>
  <xdr:twoCellAnchor>
    <xdr:from>
      <xdr:col>8</xdr:col>
      <xdr:colOff>200025</xdr:colOff>
      <xdr:row>19</xdr:row>
      <xdr:rowOff>123825</xdr:rowOff>
    </xdr:from>
    <xdr:to>
      <xdr:col>14</xdr:col>
      <xdr:colOff>238125</xdr:colOff>
      <xdr:row>22</xdr:row>
      <xdr:rowOff>95250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62FCE75-3F80-4676-943F-38D8ED111AB5}"/>
            </a:ext>
          </a:extLst>
        </xdr:cNvPr>
        <xdr:cNvSpPr txBox="1"/>
      </xdr:nvSpPr>
      <xdr:spPr>
        <a:xfrm>
          <a:off x="12553950" y="3933825"/>
          <a:ext cx="3695700" cy="571500"/>
        </a:xfrm>
        <a:prstGeom prst="rect">
          <a:avLst/>
        </a:prstGeom>
        <a:solidFill>
          <a:srgbClr val="FFCC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latin typeface="Adobe Gothic Std B" panose="020B0800000000000000" pitchFamily="34" charset="-128"/>
              <a:ea typeface="Adobe Gothic Std B" panose="020B0800000000000000" pitchFamily="34" charset="-128"/>
            </a:rPr>
            <a:t>Variance</a:t>
          </a:r>
          <a:r>
            <a:rPr lang="en-US" sz="1100" baseline="0">
              <a:latin typeface="Adobe Gothic Std B" panose="020B0800000000000000" pitchFamily="34" charset="-128"/>
              <a:ea typeface="Adobe Gothic Std B" panose="020B0800000000000000" pitchFamily="34" charset="-128"/>
            </a:rPr>
            <a:t> Formula used</a:t>
          </a:r>
        </a:p>
        <a:p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= 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1</a:t>
          </a:r>
          <a:r>
            <a:rPr lang="en-US" sz="1100" b="0" i="0" baseline="30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-25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1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+ 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n-US" sz="1100" b="0" i="0" baseline="30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-25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+ 2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1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Covariance(1,2)</a:t>
          </a:r>
          <a:endParaRPr lang="en-US" sz="1100">
            <a:latin typeface="Adobe Gothic Std B" panose="020B0800000000000000" pitchFamily="34" charset="-128"/>
            <a:ea typeface="Adobe Gothic Std B" panose="020B0800000000000000" pitchFamily="34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257175</xdr:colOff>
      <xdr:row>12</xdr:row>
      <xdr:rowOff>190499</xdr:rowOff>
    </xdr:from>
    <xdr:to>
      <xdr:col>19</xdr:col>
      <xdr:colOff>495301</xdr:colOff>
      <xdr:row>19</xdr:row>
      <xdr:rowOff>200024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A350E1F-7E7C-4B03-B6C0-9B791022A8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9475" y="2752724"/>
          <a:ext cx="6943726" cy="1476375"/>
        </a:xfrm>
        <a:prstGeom prst="rect">
          <a:avLst/>
        </a:prstGeom>
      </xdr:spPr>
    </xdr:pic>
    <xdr:clientData/>
  </xdr:twoCellAnchor>
  <xdr:twoCellAnchor>
    <xdr:from>
      <xdr:col>8</xdr:col>
      <xdr:colOff>161925</xdr:colOff>
      <xdr:row>4</xdr:row>
      <xdr:rowOff>200026</xdr:rowOff>
    </xdr:from>
    <xdr:to>
      <xdr:col>12</xdr:col>
      <xdr:colOff>438150</xdr:colOff>
      <xdr:row>7</xdr:row>
      <xdr:rowOff>114301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052963B-EEE6-4E52-88FE-85D87B7C38BE}"/>
            </a:ext>
          </a:extLst>
        </xdr:cNvPr>
        <xdr:cNvSpPr txBox="1"/>
      </xdr:nvSpPr>
      <xdr:spPr>
        <a:xfrm>
          <a:off x="14230350" y="1028701"/>
          <a:ext cx="2714625" cy="5715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is given that the investor has invested equally in both the stocks</a:t>
          </a:r>
          <a:endParaRPr lang="en-US" b="1">
            <a:effectLst/>
          </a:endParaRPr>
        </a:p>
        <a:p>
          <a:endParaRPr lang="en-US" sz="1100" b="1"/>
        </a:p>
      </xdr:txBody>
    </xdr:sp>
    <xdr:clientData/>
  </xdr:twoCellAnchor>
  <xdr:twoCellAnchor>
    <xdr:from>
      <xdr:col>8</xdr:col>
      <xdr:colOff>352425</xdr:colOff>
      <xdr:row>21</xdr:row>
      <xdr:rowOff>57149</xdr:rowOff>
    </xdr:from>
    <xdr:to>
      <xdr:col>13</xdr:col>
      <xdr:colOff>447675</xdr:colOff>
      <xdr:row>24</xdr:row>
      <xdr:rowOff>104774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72C434F-D2E9-4668-96BC-0809B6CE2424}"/>
            </a:ext>
          </a:extLst>
        </xdr:cNvPr>
        <xdr:cNvSpPr txBox="1"/>
      </xdr:nvSpPr>
      <xdr:spPr>
        <a:xfrm>
          <a:off x="14944725" y="4505324"/>
          <a:ext cx="3143250" cy="676275"/>
        </a:xfrm>
        <a:prstGeom prst="rect">
          <a:avLst/>
        </a:prstGeom>
        <a:solidFill>
          <a:schemeClr val="accent4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Variance</a:t>
          </a:r>
          <a:r>
            <a:rPr lang="en-US" sz="1100" baseline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 Formula used</a:t>
          </a:r>
          <a:endParaRPr lang="en-US" sz="1100">
            <a:effectLst/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= 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1</a:t>
          </a:r>
          <a:r>
            <a:rPr lang="en-US" sz="1100" b="0" i="0" baseline="30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-25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1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+ 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n-US" sz="1100" b="0" i="0" baseline="30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σ</a:t>
          </a:r>
          <a:r>
            <a:rPr lang="el-GR" sz="1100" b="0" i="0" baseline="-25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 baseline="3000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2</a:t>
          </a:r>
          <a:r>
            <a:rPr lang="el-GR" sz="1100" b="0" i="0">
              <a:solidFill>
                <a:schemeClr val="dk1"/>
              </a:solidFill>
              <a:effectLst/>
              <a:latin typeface="+mn-lt"/>
              <a:ea typeface="Adobe Gothic Std B" panose="020B0800000000000000" pitchFamily="34" charset="-128"/>
              <a:cs typeface="+mn-cs"/>
            </a:rPr>
            <a:t> + 2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1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w</a:t>
          </a:r>
          <a:r>
            <a:rPr lang="en-US" sz="1100" b="0" i="0" baseline="-2500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2</a:t>
          </a:r>
          <a:r>
            <a:rPr lang="en-US" sz="1100" b="0" i="0">
              <a:solidFill>
                <a:schemeClr val="dk1"/>
              </a:solidFill>
              <a:effectLst/>
              <a:latin typeface="Adobe Gothic Std B" panose="020B0800000000000000" pitchFamily="34" charset="-128"/>
              <a:ea typeface="Adobe Gothic Std B" panose="020B0800000000000000" pitchFamily="34" charset="-128"/>
              <a:cs typeface="+mn-cs"/>
            </a:rPr>
            <a:t>Covariance(1,2)</a:t>
          </a:r>
          <a:endParaRPr lang="en-US" sz="1100">
            <a:effectLst/>
            <a:latin typeface="Adobe Gothic Std B" panose="020B0800000000000000" pitchFamily="34" charset="-128"/>
            <a:ea typeface="Adobe Gothic Std B" panose="020B0800000000000000" pitchFamily="34" charset="-128"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68A5-A555-4D2F-A292-BAB6DE3F7C81}">
  <dimension ref="B3:R21"/>
  <sheetViews>
    <sheetView workbookViewId="0">
      <selection activeCell="O12" sqref="O12:Q12"/>
    </sheetView>
  </sheetViews>
  <sheetFormatPr defaultRowHeight="15" x14ac:dyDescent="0.25"/>
  <cols>
    <col min="10" max="10" width="16.42578125" customWidth="1"/>
  </cols>
  <sheetData>
    <row r="3" spans="2:18" ht="15.75" thickBot="1" x14ac:dyDescent="0.3"/>
    <row r="4" spans="2:18" ht="32.25" thickBot="1" x14ac:dyDescent="0.55000000000000004">
      <c r="B4" s="8"/>
      <c r="C4" s="8"/>
      <c r="D4" s="8"/>
      <c r="E4" s="8"/>
      <c r="G4" s="120" t="s">
        <v>0</v>
      </c>
      <c r="H4" s="121"/>
      <c r="I4" s="121"/>
      <c r="J4" s="121"/>
      <c r="K4" s="121"/>
      <c r="L4" s="121"/>
      <c r="M4" s="121"/>
      <c r="N4" s="121"/>
      <c r="O4" s="121"/>
      <c r="P4" s="121"/>
      <c r="Q4" s="122"/>
    </row>
    <row r="5" spans="2:18" ht="32.25" thickBot="1" x14ac:dyDescent="0.55000000000000004">
      <c r="B5" s="8"/>
      <c r="C5" s="8"/>
      <c r="D5" s="8"/>
      <c r="E5" s="8"/>
      <c r="G5" s="120" t="s">
        <v>1</v>
      </c>
      <c r="H5" s="121"/>
      <c r="I5" s="121"/>
      <c r="J5" s="121"/>
      <c r="K5" s="121"/>
      <c r="L5" s="121"/>
      <c r="M5" s="121"/>
      <c r="N5" s="121"/>
      <c r="O5" s="121"/>
      <c r="P5" s="121"/>
      <c r="Q5" s="122"/>
    </row>
    <row r="6" spans="2:18" ht="32.25" thickBot="1" x14ac:dyDescent="0.55000000000000004">
      <c r="B6" s="8"/>
      <c r="C6" s="8"/>
      <c r="D6" s="8"/>
      <c r="E6" s="8"/>
      <c r="G6" s="123" t="s">
        <v>2</v>
      </c>
      <c r="H6" s="124"/>
      <c r="I6" s="124"/>
      <c r="J6" s="124"/>
      <c r="K6" s="124"/>
      <c r="L6" s="124"/>
      <c r="M6" s="124"/>
      <c r="N6" s="124"/>
      <c r="O6" s="124"/>
      <c r="P6" s="124"/>
      <c r="Q6" s="125"/>
    </row>
    <row r="7" spans="2:18" ht="32.25" thickBot="1" x14ac:dyDescent="0.55000000000000004">
      <c r="B7" s="8"/>
      <c r="C7" s="8"/>
      <c r="D7" s="8"/>
      <c r="E7" s="8"/>
      <c r="G7" s="126" t="s">
        <v>167</v>
      </c>
      <c r="H7" s="127"/>
      <c r="I7" s="127"/>
      <c r="J7" s="127"/>
      <c r="K7" s="127"/>
      <c r="L7" s="127"/>
      <c r="M7" s="127"/>
      <c r="N7" s="127"/>
      <c r="O7" s="127"/>
      <c r="P7" s="127"/>
      <c r="Q7" s="128"/>
    </row>
    <row r="8" spans="2:18" ht="15.75" thickBot="1" x14ac:dyDescent="0.3">
      <c r="B8" s="8"/>
      <c r="C8" s="8"/>
      <c r="D8" s="8"/>
      <c r="E8" s="8"/>
      <c r="F8" s="8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</row>
    <row r="9" spans="2:18" ht="27" thickBot="1" x14ac:dyDescent="0.45">
      <c r="B9" s="8"/>
      <c r="C9" s="8"/>
      <c r="D9" s="8"/>
      <c r="E9" s="8"/>
      <c r="G9" s="129" t="s">
        <v>3</v>
      </c>
      <c r="H9" s="130"/>
      <c r="I9" s="130"/>
      <c r="J9" s="131"/>
      <c r="K9" s="109"/>
      <c r="L9" s="109"/>
      <c r="M9" s="109"/>
      <c r="N9" s="109"/>
      <c r="O9" s="109"/>
      <c r="P9" s="109"/>
      <c r="Q9" s="109"/>
    </row>
    <row r="10" spans="2:18" ht="21.75" thickBot="1" x14ac:dyDescent="0.4">
      <c r="B10" s="8"/>
      <c r="C10" s="8"/>
      <c r="D10" s="8"/>
      <c r="E10" s="8"/>
      <c r="G10" s="132" t="s">
        <v>4</v>
      </c>
      <c r="H10" s="133"/>
      <c r="I10" s="134"/>
      <c r="J10" s="110" t="s">
        <v>5</v>
      </c>
      <c r="K10" s="109"/>
      <c r="L10" s="109"/>
      <c r="M10" s="109"/>
      <c r="N10" s="109"/>
      <c r="O10" s="109"/>
      <c r="P10" s="109"/>
      <c r="Q10" s="109"/>
    </row>
    <row r="11" spans="2:18" ht="28.5" customHeight="1" thickBot="1" x14ac:dyDescent="0.35">
      <c r="B11" s="8"/>
      <c r="C11" s="8"/>
      <c r="D11" s="8"/>
      <c r="E11" s="8"/>
      <c r="G11" s="113" t="s">
        <v>6</v>
      </c>
      <c r="H11" s="114"/>
      <c r="I11" s="115"/>
      <c r="J11" s="111">
        <v>42</v>
      </c>
      <c r="K11" s="109"/>
      <c r="L11" s="109"/>
      <c r="M11" s="109"/>
      <c r="N11" s="109"/>
      <c r="O11" s="109"/>
      <c r="P11" s="109"/>
      <c r="Q11" s="109"/>
    </row>
    <row r="12" spans="2:18" ht="19.5" customHeight="1" thickBot="1" x14ac:dyDescent="0.35">
      <c r="B12" s="8"/>
      <c r="C12" s="8"/>
      <c r="D12" s="8"/>
      <c r="E12" s="8"/>
      <c r="G12" s="113" t="s">
        <v>7</v>
      </c>
      <c r="H12" s="114"/>
      <c r="I12" s="115"/>
      <c r="J12" s="111">
        <v>41</v>
      </c>
      <c r="K12" s="109"/>
      <c r="L12" s="109"/>
      <c r="M12" s="109"/>
      <c r="N12" s="109"/>
      <c r="O12" s="119"/>
      <c r="P12" s="119"/>
      <c r="Q12" s="119"/>
      <c r="R12" s="108"/>
    </row>
    <row r="13" spans="2:18" ht="15.75" thickBot="1" x14ac:dyDescent="0.3">
      <c r="B13" s="8"/>
      <c r="C13" s="8"/>
      <c r="G13" s="116"/>
      <c r="H13" s="117"/>
      <c r="I13" s="118"/>
      <c r="J13" s="112"/>
      <c r="K13" s="109"/>
      <c r="L13" s="109"/>
      <c r="M13" s="109"/>
      <c r="N13" s="109"/>
      <c r="O13" s="109"/>
      <c r="P13" s="109"/>
      <c r="Q13" s="109"/>
      <c r="R13" s="8"/>
    </row>
    <row r="14" spans="2:18" x14ac:dyDescent="0.25">
      <c r="B14" s="8"/>
      <c r="C14" s="8"/>
    </row>
    <row r="15" spans="2:18" x14ac:dyDescent="0.25">
      <c r="B15" s="8"/>
      <c r="C15" s="8"/>
    </row>
    <row r="16" spans="2:18" x14ac:dyDescent="0.25">
      <c r="B16" s="8"/>
      <c r="C16" s="8"/>
    </row>
    <row r="17" spans="2:10" x14ac:dyDescent="0.25">
      <c r="B17" s="8"/>
      <c r="C17" s="8"/>
    </row>
    <row r="18" spans="2:10" x14ac:dyDescent="0.2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25">
      <c r="D20" s="8"/>
      <c r="E20" s="8"/>
      <c r="F20" s="8"/>
      <c r="G20" s="8"/>
      <c r="H20" s="8"/>
      <c r="I20" s="8"/>
      <c r="J20" s="8"/>
    </row>
    <row r="21" spans="2:10" x14ac:dyDescent="0.25">
      <c r="D21" s="8"/>
      <c r="E21" s="8"/>
      <c r="F21" s="8"/>
      <c r="G21" s="8"/>
      <c r="H21" s="8"/>
      <c r="I21" s="8"/>
      <c r="J21" s="8"/>
    </row>
  </sheetData>
  <mergeCells count="10">
    <mergeCell ref="G11:I11"/>
    <mergeCell ref="G12:I12"/>
    <mergeCell ref="G13:I13"/>
    <mergeCell ref="O12:Q12"/>
    <mergeCell ref="G4:Q4"/>
    <mergeCell ref="G5:Q5"/>
    <mergeCell ref="G6:Q6"/>
    <mergeCell ref="G7:Q7"/>
    <mergeCell ref="G9:J9"/>
    <mergeCell ref="G10:I10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23991-DAFA-45C3-86ED-6221997F5D30}">
  <dimension ref="A1:Q248"/>
  <sheetViews>
    <sheetView workbookViewId="0">
      <selection activeCell="D1" sqref="D1:F1"/>
    </sheetView>
  </sheetViews>
  <sheetFormatPr defaultRowHeight="15" x14ac:dyDescent="0.25"/>
  <cols>
    <col min="1" max="1" width="13.140625" customWidth="1"/>
    <col min="2" max="2" width="13.85546875" customWidth="1"/>
    <col min="3" max="3" width="14.5703125" customWidth="1"/>
    <col min="4" max="4" width="13" customWidth="1"/>
    <col min="5" max="5" width="13.85546875" customWidth="1"/>
    <col min="6" max="6" width="13.7109375" customWidth="1"/>
    <col min="7" max="7" width="24.42578125" customWidth="1"/>
    <col min="8" max="8" width="38.5703125" customWidth="1"/>
    <col min="11" max="11" width="6.42578125" customWidth="1"/>
    <col min="16" max="16" width="16.28515625" customWidth="1"/>
    <col min="17" max="17" width="16.7109375" customWidth="1"/>
  </cols>
  <sheetData>
    <row r="1" spans="1:17" ht="30" customHeight="1" thickBot="1" x14ac:dyDescent="0.3">
      <c r="D1" s="243" t="s">
        <v>237</v>
      </c>
      <c r="E1" s="244"/>
      <c r="F1" s="244"/>
      <c r="L1" s="138" t="s">
        <v>235</v>
      </c>
      <c r="M1" s="138"/>
      <c r="N1" s="138"/>
      <c r="O1" s="138"/>
      <c r="P1" s="138"/>
      <c r="Q1" s="138"/>
    </row>
    <row r="2" spans="1:17" ht="25.5" customHeight="1" thickBot="1" x14ac:dyDescent="0.3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43" t="s">
        <v>13</v>
      </c>
      <c r="G2" s="45" t="s">
        <v>217</v>
      </c>
      <c r="H2" s="45" t="s">
        <v>218</v>
      </c>
      <c r="L2" s="138"/>
      <c r="M2" s="138"/>
      <c r="N2" s="138"/>
      <c r="O2" s="138"/>
      <c r="P2" s="138"/>
      <c r="Q2" s="138"/>
    </row>
    <row r="3" spans="1:17" ht="21.75" customHeight="1" thickBot="1" x14ac:dyDescent="0.3">
      <c r="A3" s="3" t="s">
        <v>14</v>
      </c>
      <c r="B3" s="3">
        <v>1383</v>
      </c>
      <c r="C3" s="240">
        <v>1388</v>
      </c>
      <c r="D3" s="3">
        <v>1368</v>
      </c>
      <c r="E3" s="239">
        <v>1372.150024</v>
      </c>
      <c r="F3" s="44">
        <v>1366.236938</v>
      </c>
      <c r="G3" s="46">
        <v>0</v>
      </c>
      <c r="H3" s="48">
        <f>STANDARDIZE(C3,$Q$4,$Q$10)</f>
        <v>-1.8924229251171913</v>
      </c>
    </row>
    <row r="4" spans="1:17" ht="21.75" customHeight="1" thickBot="1" x14ac:dyDescent="0.3">
      <c r="A4" s="3" t="s">
        <v>15</v>
      </c>
      <c r="B4" s="3">
        <v>1380.8000489999999</v>
      </c>
      <c r="C4" s="240">
        <v>1394.9499510000001</v>
      </c>
      <c r="D4" s="3">
        <v>1366</v>
      </c>
      <c r="E4" s="239">
        <v>1391.3000489999999</v>
      </c>
      <c r="F4" s="44">
        <v>1385.304443</v>
      </c>
      <c r="G4" s="47">
        <f>LN(C4/C3)</f>
        <v>4.9946751257513187E-3</v>
      </c>
      <c r="H4" s="48">
        <f t="shared" ref="H4:H67" si="0">STANDARDIZE(C4,$Q$4,$Q$10)</f>
        <v>-1.7961236710334929</v>
      </c>
      <c r="L4" s="150" t="s">
        <v>219</v>
      </c>
      <c r="M4" s="151"/>
      <c r="N4" s="151"/>
      <c r="O4" s="151"/>
      <c r="P4" s="152"/>
      <c r="Q4" s="49">
        <f>AVERAGE(C3:C248)</f>
        <v>1524.5768273699191</v>
      </c>
    </row>
    <row r="5" spans="1:17" ht="21.75" customHeight="1" thickBot="1" x14ac:dyDescent="0.3">
      <c r="A5" s="3" t="s">
        <v>16</v>
      </c>
      <c r="B5" s="3">
        <v>1404</v>
      </c>
      <c r="C5" s="240">
        <v>1416.8000489999999</v>
      </c>
      <c r="D5" s="3">
        <v>1394.5</v>
      </c>
      <c r="E5" s="239">
        <v>1410.6999510000001</v>
      </c>
      <c r="F5" s="44">
        <v>1404.6207280000001</v>
      </c>
      <c r="G5" s="47">
        <f t="shared" ref="G5:G68" si="1">LN(C5/C4)</f>
        <v>1.5542304861102118E-2</v>
      </c>
      <c r="H5" s="48">
        <f t="shared" si="0"/>
        <v>-1.493366408564206</v>
      </c>
      <c r="L5" s="150" t="s">
        <v>220</v>
      </c>
      <c r="M5" s="151"/>
      <c r="N5" s="151"/>
      <c r="O5" s="151"/>
      <c r="P5" s="152"/>
      <c r="Q5" s="241">
        <f>AVERAGE(G3:G248)</f>
        <v>3.9063344983624105E-4</v>
      </c>
    </row>
    <row r="6" spans="1:17" ht="21.75" customHeight="1" thickBot="1" x14ac:dyDescent="0.3">
      <c r="A6" s="3" t="s">
        <v>17</v>
      </c>
      <c r="B6" s="3">
        <v>1418.599976</v>
      </c>
      <c r="C6" s="240">
        <v>1445</v>
      </c>
      <c r="D6" s="3">
        <v>1404.5</v>
      </c>
      <c r="E6" s="239">
        <v>1441.8000489999999</v>
      </c>
      <c r="F6" s="44">
        <v>1435.5867920000001</v>
      </c>
      <c r="G6" s="47">
        <f>LN(C6/C5)</f>
        <v>1.9708479492929174E-2</v>
      </c>
      <c r="H6" s="48">
        <f t="shared" si="0"/>
        <v>-1.1026249131929684</v>
      </c>
      <c r="L6" s="153" t="s">
        <v>221</v>
      </c>
      <c r="M6" s="154"/>
      <c r="N6" s="154"/>
      <c r="O6" s="154"/>
      <c r="P6" s="155"/>
      <c r="Q6" s="53">
        <f>VAR(C3:C248)</f>
        <v>5208.5596110395818</v>
      </c>
    </row>
    <row r="7" spans="1:17" ht="21.75" customHeight="1" thickBot="1" x14ac:dyDescent="0.3">
      <c r="A7" s="3" t="s">
        <v>18</v>
      </c>
      <c r="B7" s="3">
        <v>1435</v>
      </c>
      <c r="C7" s="240">
        <v>1439.6999510000001</v>
      </c>
      <c r="D7" s="3">
        <v>1406.3000489999999</v>
      </c>
      <c r="E7" s="239">
        <v>1411.349976</v>
      </c>
      <c r="F7" s="44">
        <v>1405.2679439999999</v>
      </c>
      <c r="G7" s="47">
        <f>LN(C7/C6)</f>
        <v>-3.6745970490919501E-3</v>
      </c>
      <c r="H7" s="48">
        <f t="shared" si="0"/>
        <v>-1.176062951145616</v>
      </c>
      <c r="L7" s="153" t="s">
        <v>222</v>
      </c>
      <c r="M7" s="154"/>
      <c r="N7" s="154"/>
      <c r="O7" s="154"/>
      <c r="P7" s="155"/>
      <c r="Q7" s="54">
        <f>VAR(G3:G248)</f>
        <v>1.9495872167798521E-4</v>
      </c>
    </row>
    <row r="8" spans="1:17" ht="21.75" customHeight="1" thickBot="1" x14ac:dyDescent="0.3">
      <c r="A8" s="3" t="s">
        <v>19</v>
      </c>
      <c r="B8" s="3">
        <v>1417.5</v>
      </c>
      <c r="C8" s="240">
        <v>1423.849976</v>
      </c>
      <c r="D8" s="3">
        <v>1366.6999510000001</v>
      </c>
      <c r="E8" s="239">
        <v>1372.650024</v>
      </c>
      <c r="F8" s="44">
        <v>1366.734741</v>
      </c>
      <c r="G8" s="47">
        <f t="shared" si="1"/>
        <v>-1.1070271008219229E-2</v>
      </c>
      <c r="H8" s="48">
        <f t="shared" si="0"/>
        <v>-1.3956818764798038</v>
      </c>
      <c r="L8" s="153" t="s">
        <v>223</v>
      </c>
      <c r="M8" s="154"/>
      <c r="N8" s="154"/>
      <c r="O8" s="154"/>
      <c r="P8" s="155"/>
      <c r="Q8" s="52">
        <f>SKEW(C3:C248)</f>
        <v>0.24418098318562978</v>
      </c>
    </row>
    <row r="9" spans="1:17" ht="21.75" customHeight="1" thickBot="1" x14ac:dyDescent="0.3">
      <c r="A9" s="3" t="s">
        <v>20</v>
      </c>
      <c r="B9" s="3">
        <v>1384.8000489999999</v>
      </c>
      <c r="C9" s="240">
        <v>1384.8000489999999</v>
      </c>
      <c r="D9" s="3">
        <v>1345</v>
      </c>
      <c r="E9" s="239">
        <v>1373.099976</v>
      </c>
      <c r="F9" s="44">
        <v>1367.1827390000001</v>
      </c>
      <c r="G9" s="47">
        <f t="shared" si="1"/>
        <v>-2.7808693243051592E-2</v>
      </c>
      <c r="H9" s="48">
        <f t="shared" si="0"/>
        <v>-1.9367617836795592</v>
      </c>
      <c r="L9" s="135" t="s">
        <v>224</v>
      </c>
      <c r="M9" s="136"/>
      <c r="N9" s="136"/>
      <c r="O9" s="136"/>
      <c r="P9" s="137"/>
      <c r="Q9" s="51">
        <f>KURT(C3:C248)</f>
        <v>-0.41223018780608411</v>
      </c>
    </row>
    <row r="10" spans="1:17" ht="21.75" customHeight="1" thickBot="1" x14ac:dyDescent="0.3">
      <c r="A10" s="3" t="s">
        <v>21</v>
      </c>
      <c r="B10" s="3">
        <v>1367.5</v>
      </c>
      <c r="C10" s="240">
        <v>1380.9499510000001</v>
      </c>
      <c r="D10" s="3">
        <v>1361.0500489999999</v>
      </c>
      <c r="E10" s="239">
        <v>1375.650024</v>
      </c>
      <c r="F10" s="44">
        <v>1369.721802</v>
      </c>
      <c r="G10" s="47">
        <f t="shared" si="1"/>
        <v>-2.7841276232195367E-3</v>
      </c>
      <c r="H10" s="48">
        <f t="shared" si="0"/>
        <v>-1.9901091476464599</v>
      </c>
      <c r="L10" s="135" t="s">
        <v>225</v>
      </c>
      <c r="M10" s="136"/>
      <c r="N10" s="136"/>
      <c r="O10" s="136"/>
      <c r="P10" s="137"/>
      <c r="Q10" s="50">
        <f>_xlfn.STDEV.S(C3:C248)</f>
        <v>72.170351329611677</v>
      </c>
    </row>
    <row r="11" spans="1:17" ht="21.75" customHeight="1" thickBot="1" x14ac:dyDescent="0.3">
      <c r="A11" s="3" t="s">
        <v>22</v>
      </c>
      <c r="B11" s="3">
        <v>1389.400024</v>
      </c>
      <c r="C11" s="240">
        <v>1404</v>
      </c>
      <c r="D11" s="3">
        <v>1377</v>
      </c>
      <c r="E11" s="239">
        <v>1397.099976</v>
      </c>
      <c r="F11" s="44">
        <v>1391.079346</v>
      </c>
      <c r="G11" s="47">
        <f t="shared" si="1"/>
        <v>1.6553672962806017E-2</v>
      </c>
      <c r="H11" s="48">
        <f t="shared" si="0"/>
        <v>-1.6707252375595147</v>
      </c>
    </row>
    <row r="12" spans="1:17" ht="21.75" customHeight="1" thickBot="1" x14ac:dyDescent="0.3">
      <c r="A12" s="3" t="s">
        <v>23</v>
      </c>
      <c r="B12" s="3">
        <v>1405</v>
      </c>
      <c r="C12" s="240">
        <v>1421</v>
      </c>
      <c r="D12" s="3">
        <v>1404</v>
      </c>
      <c r="E12" s="239">
        <v>1412.849976</v>
      </c>
      <c r="F12" s="44">
        <v>1406.761475</v>
      </c>
      <c r="G12" s="47">
        <f t="shared" si="1"/>
        <v>1.2035543511344312E-2</v>
      </c>
      <c r="H12" s="48">
        <f t="shared" si="0"/>
        <v>-1.4351714445294832</v>
      </c>
    </row>
    <row r="13" spans="1:17" ht="21.75" customHeight="1" thickBot="1" x14ac:dyDescent="0.3">
      <c r="A13" s="3" t="s">
        <v>24</v>
      </c>
      <c r="B13" s="3">
        <v>1421.0500489999999</v>
      </c>
      <c r="C13" s="240">
        <v>1434.75</v>
      </c>
      <c r="D13" s="3">
        <v>1420</v>
      </c>
      <c r="E13" s="239">
        <v>1427.1999510000001</v>
      </c>
      <c r="F13" s="44">
        <v>1421.049683</v>
      </c>
      <c r="G13" s="47">
        <f t="shared" si="1"/>
        <v>9.6297688913712324E-3</v>
      </c>
      <c r="H13" s="48">
        <f t="shared" si="0"/>
        <v>-1.244649994284605</v>
      </c>
    </row>
    <row r="14" spans="1:17" ht="21.75" customHeight="1" thickBot="1" x14ac:dyDescent="0.3">
      <c r="A14" s="3" t="s">
        <v>25</v>
      </c>
      <c r="B14" s="3">
        <v>1439.900024</v>
      </c>
      <c r="C14" s="240">
        <v>1439.900024</v>
      </c>
      <c r="D14" s="3">
        <v>1413</v>
      </c>
      <c r="E14" s="239">
        <v>1432.5</v>
      </c>
      <c r="F14" s="44">
        <v>1426.326904</v>
      </c>
      <c r="G14" s="47">
        <f t="shared" si="1"/>
        <v>3.5830653935769586E-3</v>
      </c>
      <c r="H14" s="48">
        <f t="shared" si="0"/>
        <v>-1.173290718555446</v>
      </c>
    </row>
    <row r="15" spans="1:17" ht="15.75" thickBot="1" x14ac:dyDescent="0.3">
      <c r="A15" s="3" t="s">
        <v>26</v>
      </c>
      <c r="B15" s="3">
        <v>1435</v>
      </c>
      <c r="C15" s="240">
        <v>1444</v>
      </c>
      <c r="D15" s="3">
        <v>1425.0500489999999</v>
      </c>
      <c r="E15" s="239">
        <v>1436.3000489999999</v>
      </c>
      <c r="F15" s="44">
        <v>1430.1104740000001</v>
      </c>
      <c r="G15" s="47">
        <f t="shared" si="1"/>
        <v>2.8433570707227006E-3</v>
      </c>
      <c r="H15" s="48">
        <f t="shared" si="0"/>
        <v>-1.1164810186653231</v>
      </c>
    </row>
    <row r="16" spans="1:17" ht="15.75" thickBot="1" x14ac:dyDescent="0.3">
      <c r="A16" s="4">
        <v>44197</v>
      </c>
      <c r="B16" s="3">
        <v>1440</v>
      </c>
      <c r="C16" s="240">
        <v>1443</v>
      </c>
      <c r="D16" s="3">
        <v>1420.599976</v>
      </c>
      <c r="E16" s="239">
        <v>1425.0500489999999</v>
      </c>
      <c r="F16" s="44">
        <v>1418.909058</v>
      </c>
      <c r="G16" s="47">
        <f t="shared" si="1"/>
        <v>-6.9276067890071597E-4</v>
      </c>
      <c r="H16" s="48">
        <f t="shared" si="0"/>
        <v>-1.1303371241376778</v>
      </c>
    </row>
    <row r="17" spans="1:17" ht="15.75" thickBot="1" x14ac:dyDescent="0.3">
      <c r="A17" s="4">
        <v>44287</v>
      </c>
      <c r="B17" s="3">
        <v>1438</v>
      </c>
      <c r="C17" s="240">
        <v>1438</v>
      </c>
      <c r="D17" s="3">
        <v>1399</v>
      </c>
      <c r="E17" s="239">
        <v>1416</v>
      </c>
      <c r="F17" s="44">
        <v>1409.8979489999999</v>
      </c>
      <c r="G17" s="47">
        <f t="shared" si="1"/>
        <v>-3.4710204928788554E-3</v>
      </c>
      <c r="H17" s="48">
        <f t="shared" si="0"/>
        <v>-1.1996176514994519</v>
      </c>
    </row>
    <row r="18" spans="1:17" ht="15.75" thickBot="1" x14ac:dyDescent="0.3">
      <c r="A18" s="4">
        <v>44317</v>
      </c>
      <c r="B18" s="3">
        <v>1419.1999510000001</v>
      </c>
      <c r="C18" s="240">
        <v>1430.75</v>
      </c>
      <c r="D18" s="3">
        <v>1409</v>
      </c>
      <c r="E18" s="239">
        <v>1426.6999510000001</v>
      </c>
      <c r="F18" s="44">
        <v>1420.5517580000001</v>
      </c>
      <c r="G18" s="47">
        <f t="shared" si="1"/>
        <v>-5.0544769917803952E-3</v>
      </c>
      <c r="H18" s="48">
        <f t="shared" si="0"/>
        <v>-1.3000744161740241</v>
      </c>
    </row>
    <row r="19" spans="1:17" ht="15.75" thickBot="1" x14ac:dyDescent="0.3">
      <c r="A19" s="4">
        <v>44348</v>
      </c>
      <c r="B19" s="3">
        <v>1435</v>
      </c>
      <c r="C19" s="240">
        <v>1440</v>
      </c>
      <c r="D19" s="3">
        <v>1413.099976</v>
      </c>
      <c r="E19" s="239">
        <v>1420.5500489999999</v>
      </c>
      <c r="F19" s="44">
        <v>1414.428345</v>
      </c>
      <c r="G19" s="47">
        <f t="shared" si="1"/>
        <v>6.4443312808346543E-3</v>
      </c>
      <c r="H19" s="48">
        <f t="shared" si="0"/>
        <v>-1.1719054405547422</v>
      </c>
    </row>
    <row r="20" spans="1:17" ht="15.75" thickBot="1" x14ac:dyDescent="0.3">
      <c r="A20" s="4">
        <v>44378</v>
      </c>
      <c r="B20" s="3">
        <v>1432.5</v>
      </c>
      <c r="C20" s="240">
        <v>1432.599976</v>
      </c>
      <c r="D20" s="3">
        <v>1412.5500489999999</v>
      </c>
      <c r="E20" s="239">
        <v>1416.25</v>
      </c>
      <c r="F20" s="44">
        <v>1410.146851</v>
      </c>
      <c r="G20" s="47">
        <f t="shared" si="1"/>
        <v>-5.1521551424528944E-3</v>
      </c>
      <c r="H20" s="48">
        <f t="shared" si="0"/>
        <v>-1.2744409535966994</v>
      </c>
    </row>
    <row r="21" spans="1:17" ht="15.75" thickBot="1" x14ac:dyDescent="0.3">
      <c r="A21" s="4">
        <v>44409</v>
      </c>
      <c r="B21" s="3">
        <v>1432</v>
      </c>
      <c r="C21" s="240">
        <v>1442</v>
      </c>
      <c r="D21" s="3">
        <v>1423.099976</v>
      </c>
      <c r="E21" s="239">
        <v>1431.650024</v>
      </c>
      <c r="F21" s="44">
        <v>1425.480591</v>
      </c>
      <c r="G21" s="47">
        <f t="shared" si="1"/>
        <v>6.5400804173008633E-3</v>
      </c>
      <c r="H21" s="48">
        <f t="shared" si="0"/>
        <v>-1.1441932296100328</v>
      </c>
    </row>
    <row r="22" spans="1:17" ht="15.75" thickBot="1" x14ac:dyDescent="0.3">
      <c r="A22" s="4">
        <v>44501</v>
      </c>
      <c r="B22" s="3">
        <v>1450</v>
      </c>
      <c r="C22" s="240">
        <v>1464.900024</v>
      </c>
      <c r="D22" s="3">
        <v>1436.3000489999999</v>
      </c>
      <c r="E22" s="239">
        <v>1451.4499510000001</v>
      </c>
      <c r="F22" s="44">
        <v>1445.1951899999999</v>
      </c>
      <c r="G22" s="47">
        <f t="shared" si="1"/>
        <v>1.5755958274200687E-2</v>
      </c>
      <c r="H22" s="48">
        <f t="shared" si="0"/>
        <v>-0.82688808174657624</v>
      </c>
    </row>
    <row r="23" spans="1:17" ht="15.75" thickBot="1" x14ac:dyDescent="0.3">
      <c r="A23" s="4">
        <v>44531</v>
      </c>
      <c r="B23" s="3">
        <v>1452.4499510000001</v>
      </c>
      <c r="C23" s="240">
        <v>1487.6999510000001</v>
      </c>
      <c r="D23" s="3">
        <v>1449.099976</v>
      </c>
      <c r="E23" s="239">
        <v>1481</v>
      </c>
      <c r="F23" s="44">
        <v>1474.617798</v>
      </c>
      <c r="G23" s="47">
        <f t="shared" si="1"/>
        <v>1.5444273107354243E-2</v>
      </c>
      <c r="H23" s="48">
        <f t="shared" si="0"/>
        <v>-0.51096988847258629</v>
      </c>
    </row>
    <row r="24" spans="1:17" ht="15.75" thickBot="1" x14ac:dyDescent="0.3">
      <c r="A24" s="3" t="s">
        <v>27</v>
      </c>
      <c r="B24" s="3">
        <v>1492.900024</v>
      </c>
      <c r="C24" s="240">
        <v>1496.900024</v>
      </c>
      <c r="D24" s="3">
        <v>1462.099976</v>
      </c>
      <c r="E24" s="239">
        <v>1470.650024</v>
      </c>
      <c r="F24" s="44">
        <v>1464.3125</v>
      </c>
      <c r="G24" s="47">
        <f t="shared" si="1"/>
        <v>6.1650487278758371E-3</v>
      </c>
      <c r="H24" s="48">
        <f t="shared" si="0"/>
        <v>-0.38349270663122309</v>
      </c>
    </row>
    <row r="25" spans="1:17" ht="24" customHeight="1" thickBot="1" x14ac:dyDescent="0.3">
      <c r="A25" s="3" t="s">
        <v>28</v>
      </c>
      <c r="B25" s="3">
        <v>1471.150024</v>
      </c>
      <c r="C25" s="240">
        <v>1488</v>
      </c>
      <c r="D25" s="3">
        <v>1456</v>
      </c>
      <c r="E25" s="239">
        <v>1468.75</v>
      </c>
      <c r="F25" s="44">
        <v>1462.420654</v>
      </c>
      <c r="G25" s="47">
        <f t="shared" si="1"/>
        <v>-5.9633825612879898E-3</v>
      </c>
      <c r="H25" s="48">
        <f t="shared" si="0"/>
        <v>-0.50681237788171241</v>
      </c>
    </row>
    <row r="26" spans="1:17" ht="34.5" customHeight="1" thickBot="1" x14ac:dyDescent="0.3">
      <c r="A26" s="3" t="s">
        <v>29</v>
      </c>
      <c r="B26" s="3">
        <v>1469.099976</v>
      </c>
      <c r="C26" s="240">
        <v>1471.650024</v>
      </c>
      <c r="D26" s="3">
        <v>1445</v>
      </c>
      <c r="E26" s="239">
        <v>1466.650024</v>
      </c>
      <c r="F26" s="44">
        <v>1460.329712</v>
      </c>
      <c r="G26" s="47">
        <f t="shared" si="1"/>
        <v>-1.1048699807302262E-2</v>
      </c>
      <c r="H26" s="48">
        <f t="shared" si="0"/>
        <v>-0.7333593698081815</v>
      </c>
      <c r="L26" s="139" t="s">
        <v>226</v>
      </c>
      <c r="M26" s="140"/>
      <c r="N26" s="140"/>
      <c r="O26" s="140"/>
      <c r="P26" s="141"/>
      <c r="Q26" s="55">
        <f>AVERAGE(H3:H248)</f>
        <v>-5.4325333752720183E-15</v>
      </c>
    </row>
    <row r="27" spans="1:17" ht="15.75" thickBot="1" x14ac:dyDescent="0.3">
      <c r="A27" s="3" t="s">
        <v>30</v>
      </c>
      <c r="B27" s="3">
        <v>1469.900024</v>
      </c>
      <c r="C27" s="240">
        <v>1502.849976</v>
      </c>
      <c r="D27" s="3">
        <v>1467</v>
      </c>
      <c r="E27" s="239">
        <v>1483.099976</v>
      </c>
      <c r="F27" s="44">
        <v>1476.70874</v>
      </c>
      <c r="G27" s="47">
        <f t="shared" si="1"/>
        <v>2.0979052817989011E-2</v>
      </c>
      <c r="H27" s="48">
        <f t="shared" si="0"/>
        <v>-0.30104954416377561</v>
      </c>
      <c r="L27" s="142" t="s">
        <v>227</v>
      </c>
      <c r="M27" s="143"/>
      <c r="N27" s="143"/>
      <c r="O27" s="143"/>
      <c r="P27" s="144"/>
      <c r="Q27" s="148">
        <f>_xlfn.VAR.S(H3:H248)</f>
        <v>1.0000000000000002</v>
      </c>
    </row>
    <row r="28" spans="1:17" ht="15.75" thickBot="1" x14ac:dyDescent="0.3">
      <c r="A28" s="3" t="s">
        <v>31</v>
      </c>
      <c r="B28" s="3">
        <v>1491.8000489999999</v>
      </c>
      <c r="C28" s="240">
        <v>1511.650024</v>
      </c>
      <c r="D28" s="3">
        <v>1467</v>
      </c>
      <c r="E28" s="239">
        <v>1503.849976</v>
      </c>
      <c r="F28" s="44">
        <v>1497.369385</v>
      </c>
      <c r="G28" s="47">
        <f t="shared" si="1"/>
        <v>5.8384959349904609E-3</v>
      </c>
      <c r="H28" s="48">
        <f t="shared" si="0"/>
        <v>-0.17911515091398994</v>
      </c>
      <c r="L28" s="145"/>
      <c r="M28" s="146"/>
      <c r="N28" s="146"/>
      <c r="O28" s="146"/>
      <c r="P28" s="147"/>
      <c r="Q28" s="149"/>
    </row>
    <row r="29" spans="1:17" ht="15.75" thickBot="1" x14ac:dyDescent="0.3">
      <c r="A29" s="3" t="s">
        <v>32</v>
      </c>
      <c r="B29" s="3">
        <v>1501</v>
      </c>
      <c r="C29" s="240">
        <v>1501</v>
      </c>
      <c r="D29" s="3">
        <v>1486</v>
      </c>
      <c r="E29" s="239">
        <v>1492</v>
      </c>
      <c r="F29" s="44">
        <v>1485.5704350000001</v>
      </c>
      <c r="G29" s="47">
        <f t="shared" si="1"/>
        <v>-7.0702327052524112E-3</v>
      </c>
      <c r="H29" s="48">
        <f t="shared" si="0"/>
        <v>-0.32668300674110018</v>
      </c>
    </row>
    <row r="30" spans="1:17" ht="15.75" thickBot="1" x14ac:dyDescent="0.3">
      <c r="A30" s="3" t="s">
        <v>33</v>
      </c>
      <c r="B30" s="3">
        <v>1492</v>
      </c>
      <c r="C30" s="240">
        <v>1494.349976</v>
      </c>
      <c r="D30" s="3">
        <v>1468.150024</v>
      </c>
      <c r="E30" s="239">
        <v>1474.8000489999999</v>
      </c>
      <c r="F30" s="44">
        <v>1468.4445800000001</v>
      </c>
      <c r="G30" s="47">
        <f t="shared" si="1"/>
        <v>-4.4402390232293129E-3</v>
      </c>
      <c r="H30" s="48">
        <f t="shared" si="0"/>
        <v>-0.41882644067879132</v>
      </c>
    </row>
    <row r="31" spans="1:17" ht="15.75" thickBot="1" x14ac:dyDescent="0.3">
      <c r="A31" s="3" t="s">
        <v>34</v>
      </c>
      <c r="B31" s="3">
        <v>1467.900024</v>
      </c>
      <c r="C31" s="240">
        <v>1467.900024</v>
      </c>
      <c r="D31" s="3">
        <v>1440.150024</v>
      </c>
      <c r="E31" s="239">
        <v>1443.5500489999999</v>
      </c>
      <c r="F31" s="44">
        <v>1437.3292240000001</v>
      </c>
      <c r="G31" s="47">
        <f t="shared" si="1"/>
        <v>-1.7858489297157543E-2</v>
      </c>
      <c r="H31" s="48">
        <f t="shared" si="0"/>
        <v>-0.78531976532951198</v>
      </c>
    </row>
    <row r="32" spans="1:17" ht="15.75" thickBot="1" x14ac:dyDescent="0.3">
      <c r="A32" s="3" t="s">
        <v>35</v>
      </c>
      <c r="B32" s="3">
        <v>1465.099976</v>
      </c>
      <c r="C32" s="240">
        <v>1481</v>
      </c>
      <c r="D32" s="3">
        <v>1455.150024</v>
      </c>
      <c r="E32" s="239">
        <v>1462.849976</v>
      </c>
      <c r="F32" s="44">
        <v>1456.5460210000001</v>
      </c>
      <c r="G32" s="47">
        <f t="shared" si="1"/>
        <v>8.8847109547238162E-3</v>
      </c>
      <c r="H32" s="48">
        <f t="shared" si="0"/>
        <v>-0.60380511618819599</v>
      </c>
    </row>
    <row r="33" spans="1:8" ht="15.75" thickBot="1" x14ac:dyDescent="0.3">
      <c r="A33" s="3" t="s">
        <v>36</v>
      </c>
      <c r="B33" s="3">
        <v>1468</v>
      </c>
      <c r="C33" s="240">
        <v>1471.900024</v>
      </c>
      <c r="D33" s="3">
        <v>1406.150024</v>
      </c>
      <c r="E33" s="239">
        <v>1409.599976</v>
      </c>
      <c r="F33" s="44">
        <v>1403.525513</v>
      </c>
      <c r="G33" s="47">
        <f t="shared" si="1"/>
        <v>-6.1634357638023496E-3</v>
      </c>
      <c r="H33" s="48">
        <f t="shared" si="0"/>
        <v>-0.72989534344009277</v>
      </c>
    </row>
    <row r="34" spans="1:8" ht="15.75" thickBot="1" x14ac:dyDescent="0.3">
      <c r="A34" s="3" t="s">
        <v>37</v>
      </c>
      <c r="B34" s="3">
        <v>1389.900024</v>
      </c>
      <c r="C34" s="240">
        <v>1401.3000489999999</v>
      </c>
      <c r="D34" s="3">
        <v>1342</v>
      </c>
      <c r="E34" s="239">
        <v>1371.4499510000001</v>
      </c>
      <c r="F34" s="44">
        <v>1365.5399170000001</v>
      </c>
      <c r="G34" s="47">
        <f t="shared" si="1"/>
        <v>-4.915368736029492E-2</v>
      </c>
      <c r="H34" s="48">
        <f t="shared" si="0"/>
        <v>-1.7081360433857051</v>
      </c>
    </row>
    <row r="35" spans="1:8" ht="15.75" thickBot="1" x14ac:dyDescent="0.3">
      <c r="A35" s="3" t="s">
        <v>38</v>
      </c>
      <c r="B35" s="3">
        <v>1391.349976</v>
      </c>
      <c r="C35" s="240">
        <v>1408.75</v>
      </c>
      <c r="D35" s="3">
        <v>1364.5</v>
      </c>
      <c r="E35" s="239">
        <v>1390.5</v>
      </c>
      <c r="F35" s="44">
        <v>1384.5078129999999</v>
      </c>
      <c r="G35" s="47">
        <f t="shared" si="1"/>
        <v>5.3023742102844221E-3</v>
      </c>
      <c r="H35" s="48">
        <f t="shared" si="0"/>
        <v>-1.6049087365658294</v>
      </c>
    </row>
    <row r="36" spans="1:8" ht="15.75" thickBot="1" x14ac:dyDescent="0.3">
      <c r="A36" s="4">
        <v>44198</v>
      </c>
      <c r="B36" s="3">
        <v>1410.25</v>
      </c>
      <c r="C36" s="240">
        <v>1482.5</v>
      </c>
      <c r="D36" s="3">
        <v>1401</v>
      </c>
      <c r="E36" s="239">
        <v>1476.75</v>
      </c>
      <c r="F36" s="44">
        <v>1470.3861079999999</v>
      </c>
      <c r="G36" s="47">
        <f t="shared" si="1"/>
        <v>5.1027065517894481E-2</v>
      </c>
      <c r="H36" s="48">
        <f t="shared" si="0"/>
        <v>-0.5830209579796638</v>
      </c>
    </row>
    <row r="37" spans="1:8" ht="15.75" thickBot="1" x14ac:dyDescent="0.3">
      <c r="A37" s="4">
        <v>44229</v>
      </c>
      <c r="B37" s="3">
        <v>1501</v>
      </c>
      <c r="C37" s="240">
        <v>1578.5</v>
      </c>
      <c r="D37" s="3">
        <v>1497.400024</v>
      </c>
      <c r="E37" s="239">
        <v>1560.5500489999999</v>
      </c>
      <c r="F37" s="44">
        <v>1553.825073</v>
      </c>
      <c r="G37" s="47">
        <f t="shared" si="1"/>
        <v>6.2745177126165882E-2</v>
      </c>
      <c r="H37" s="48">
        <f t="shared" si="0"/>
        <v>0.74716516736639582</v>
      </c>
    </row>
    <row r="38" spans="1:8" ht="15.75" thickBot="1" x14ac:dyDescent="0.3">
      <c r="A38" s="4">
        <v>44257</v>
      </c>
      <c r="B38" s="3">
        <v>1579</v>
      </c>
      <c r="C38" s="240">
        <v>1581.6999510000001</v>
      </c>
      <c r="D38" s="3">
        <v>1542</v>
      </c>
      <c r="E38" s="239">
        <v>1574.8000489999999</v>
      </c>
      <c r="F38" s="44">
        <v>1568.013672</v>
      </c>
      <c r="G38" s="47">
        <f t="shared" si="1"/>
        <v>2.0251579920702264E-3</v>
      </c>
      <c r="H38" s="48">
        <f t="shared" si="0"/>
        <v>0.79150402592876379</v>
      </c>
    </row>
    <row r="39" spans="1:8" ht="15.75" thickBot="1" x14ac:dyDescent="0.3">
      <c r="A39" s="4">
        <v>44288</v>
      </c>
      <c r="B39" s="3">
        <v>1566</v>
      </c>
      <c r="C39" s="240">
        <v>1588</v>
      </c>
      <c r="D39" s="3">
        <v>1543.4499510000001</v>
      </c>
      <c r="E39" s="239">
        <v>1579.099976</v>
      </c>
      <c r="F39" s="44">
        <v>1572.295044</v>
      </c>
      <c r="G39" s="47">
        <f t="shared" si="1"/>
        <v>3.975175816964327E-3</v>
      </c>
      <c r="H39" s="48">
        <f t="shared" si="0"/>
        <v>0.87879816935376631</v>
      </c>
    </row>
    <row r="40" spans="1:8" ht="15.75" thickBot="1" x14ac:dyDescent="0.3">
      <c r="A40" s="4">
        <v>44318</v>
      </c>
      <c r="B40" s="3">
        <v>1548</v>
      </c>
      <c r="C40" s="240">
        <v>1618.25</v>
      </c>
      <c r="D40" s="3">
        <v>1548</v>
      </c>
      <c r="E40" s="239">
        <v>1597.599976</v>
      </c>
      <c r="F40" s="44">
        <v>1590.715332</v>
      </c>
      <c r="G40" s="47">
        <f t="shared" si="1"/>
        <v>1.8869955618538565E-2</v>
      </c>
      <c r="H40" s="48">
        <f t="shared" si="0"/>
        <v>1.2979453598924986</v>
      </c>
    </row>
    <row r="41" spans="1:8" ht="15.75" thickBot="1" x14ac:dyDescent="0.3">
      <c r="A41" s="4">
        <v>44410</v>
      </c>
      <c r="B41" s="3">
        <v>1620</v>
      </c>
      <c r="C41" s="240">
        <v>1631.650024</v>
      </c>
      <c r="D41" s="3">
        <v>1595.6999510000001</v>
      </c>
      <c r="E41" s="239">
        <v>1605.25</v>
      </c>
      <c r="F41" s="44">
        <v>1598.3323969999999</v>
      </c>
      <c r="G41" s="47">
        <f t="shared" si="1"/>
        <v>8.2464690231534247E-3</v>
      </c>
      <c r="H41" s="48">
        <f t="shared" si="0"/>
        <v>1.4836175057685845</v>
      </c>
    </row>
    <row r="42" spans="1:8" ht="15.75" thickBot="1" x14ac:dyDescent="0.3">
      <c r="A42" s="4">
        <v>44441</v>
      </c>
      <c r="B42" s="3">
        <v>1610</v>
      </c>
      <c r="C42" s="240">
        <v>1628</v>
      </c>
      <c r="D42" s="3">
        <v>1586.6999510000001</v>
      </c>
      <c r="E42" s="239">
        <v>1611.849976</v>
      </c>
      <c r="F42" s="44">
        <v>1604.9039310000001</v>
      </c>
      <c r="G42" s="47">
        <f t="shared" si="1"/>
        <v>-2.2395198862873284E-3</v>
      </c>
      <c r="H42" s="48">
        <f t="shared" si="0"/>
        <v>1.4330423882479579</v>
      </c>
    </row>
    <row r="43" spans="1:8" ht="15.75" thickBot="1" x14ac:dyDescent="0.3">
      <c r="A43" s="4">
        <v>44471</v>
      </c>
      <c r="B43" s="3">
        <v>1608.349976</v>
      </c>
      <c r="C43" s="240">
        <v>1614.849976</v>
      </c>
      <c r="D43" s="3">
        <v>1567</v>
      </c>
      <c r="E43" s="239">
        <v>1581.75</v>
      </c>
      <c r="F43" s="44">
        <v>1574.933716</v>
      </c>
      <c r="G43" s="47">
        <f t="shared" si="1"/>
        <v>-8.1102093383015397E-3</v>
      </c>
      <c r="H43" s="48">
        <f t="shared" si="0"/>
        <v>1.2508342687399607</v>
      </c>
    </row>
    <row r="44" spans="1:8" ht="15.75" thickBot="1" x14ac:dyDescent="0.3">
      <c r="A44" s="4">
        <v>44502</v>
      </c>
      <c r="B44" s="3">
        <v>1582</v>
      </c>
      <c r="C44" s="240">
        <v>1597.8000489999999</v>
      </c>
      <c r="D44" s="3">
        <v>1564.1999510000001</v>
      </c>
      <c r="E44" s="239">
        <v>1572.349976</v>
      </c>
      <c r="F44" s="44">
        <v>1565.5742190000001</v>
      </c>
      <c r="G44" s="47">
        <f t="shared" si="1"/>
        <v>-1.0614344509075706E-2</v>
      </c>
      <c r="H44" s="48">
        <f t="shared" si="0"/>
        <v>1.0145886819320107</v>
      </c>
    </row>
    <row r="45" spans="1:8" ht="15.75" thickBot="1" x14ac:dyDescent="0.3">
      <c r="A45" s="4">
        <v>44532</v>
      </c>
      <c r="B45" s="3">
        <v>1573.900024</v>
      </c>
      <c r="C45" s="240">
        <v>1592.5</v>
      </c>
      <c r="D45" s="3">
        <v>1573</v>
      </c>
      <c r="E45" s="239">
        <v>1581.9499510000001</v>
      </c>
      <c r="F45" s="44">
        <v>1575.1328129999999</v>
      </c>
      <c r="G45" s="47">
        <f t="shared" si="1"/>
        <v>-3.3226052687899432E-3</v>
      </c>
      <c r="H45" s="48">
        <f t="shared" si="0"/>
        <v>0.94115064397936288</v>
      </c>
    </row>
    <row r="46" spans="1:8" ht="15.75" thickBot="1" x14ac:dyDescent="0.3">
      <c r="A46" s="3" t="s">
        <v>39</v>
      </c>
      <c r="B46" s="3">
        <v>1600.099976</v>
      </c>
      <c r="C46" s="240">
        <v>1625</v>
      </c>
      <c r="D46" s="3">
        <v>1596.6999510000001</v>
      </c>
      <c r="E46" s="239">
        <v>1616.599976</v>
      </c>
      <c r="F46" s="44">
        <v>1609.633423</v>
      </c>
      <c r="G46" s="47">
        <f t="shared" si="1"/>
        <v>2.0202707317519469E-2</v>
      </c>
      <c r="H46" s="48">
        <f t="shared" si="0"/>
        <v>1.3914740718308936</v>
      </c>
    </row>
    <row r="47" spans="1:8" ht="15.75" thickBot="1" x14ac:dyDescent="0.3">
      <c r="A47" s="3" t="s">
        <v>40</v>
      </c>
      <c r="B47" s="3">
        <v>1621.1999510000001</v>
      </c>
      <c r="C47" s="240">
        <v>1641</v>
      </c>
      <c r="D47" s="3">
        <v>1608.4499510000001</v>
      </c>
      <c r="E47" s="239">
        <v>1626.650024</v>
      </c>
      <c r="F47" s="44">
        <v>1619.640259</v>
      </c>
      <c r="G47" s="47">
        <f t="shared" si="1"/>
        <v>9.7979963262530296E-3</v>
      </c>
      <c r="H47" s="48">
        <f t="shared" si="0"/>
        <v>1.6131717593885702</v>
      </c>
    </row>
    <row r="48" spans="1:8" ht="15.75" thickBot="1" x14ac:dyDescent="0.3">
      <c r="A48" s="3" t="s">
        <v>41</v>
      </c>
      <c r="B48" s="3">
        <v>1620</v>
      </c>
      <c r="C48" s="240">
        <v>1621.8000489999999</v>
      </c>
      <c r="D48" s="3">
        <v>1583</v>
      </c>
      <c r="E48" s="239">
        <v>1586.5</v>
      </c>
      <c r="F48" s="44">
        <v>1579.6632079999999</v>
      </c>
      <c r="G48" s="47">
        <f t="shared" si="1"/>
        <v>-1.1769138366291267E-2</v>
      </c>
      <c r="H48" s="48">
        <f t="shared" si="0"/>
        <v>1.3471352132685255</v>
      </c>
    </row>
    <row r="49" spans="1:8" ht="15.75" thickBot="1" x14ac:dyDescent="0.3">
      <c r="A49" s="3" t="s">
        <v>42</v>
      </c>
      <c r="B49" s="3">
        <v>1605.9499510000001</v>
      </c>
      <c r="C49" s="240">
        <v>1605.9499510000001</v>
      </c>
      <c r="D49" s="3">
        <v>1548</v>
      </c>
      <c r="E49" s="239">
        <v>1554.3000489999999</v>
      </c>
      <c r="F49" s="44">
        <v>1547.6020510000001</v>
      </c>
      <c r="G49" s="47">
        <f t="shared" si="1"/>
        <v>-9.8212224635893901E-3</v>
      </c>
      <c r="H49" s="48">
        <f t="shared" si="0"/>
        <v>1.1275145836333673</v>
      </c>
    </row>
    <row r="50" spans="1:8" ht="15.75" thickBot="1" x14ac:dyDescent="0.3">
      <c r="A50" s="3" t="s">
        <v>43</v>
      </c>
      <c r="B50" s="3">
        <v>1545</v>
      </c>
      <c r="C50" s="240">
        <v>1564.1999510000001</v>
      </c>
      <c r="D50" s="3">
        <v>1533</v>
      </c>
      <c r="E50" s="239">
        <v>1539.099976</v>
      </c>
      <c r="F50" s="44">
        <v>1532.4674070000001</v>
      </c>
      <c r="G50" s="47">
        <f t="shared" si="1"/>
        <v>-2.6340971418617083E-2</v>
      </c>
      <c r="H50" s="48">
        <f t="shared" si="0"/>
        <v>0.549022180162555</v>
      </c>
    </row>
    <row r="51" spans="1:8" ht="15.75" thickBot="1" x14ac:dyDescent="0.3">
      <c r="A51" s="3" t="s">
        <v>44</v>
      </c>
      <c r="B51" s="3">
        <v>1545.0500489999999</v>
      </c>
      <c r="C51" s="240">
        <v>1573.900024</v>
      </c>
      <c r="D51" s="3">
        <v>1539.4499510000001</v>
      </c>
      <c r="E51" s="239">
        <v>1548</v>
      </c>
      <c r="F51" s="44">
        <v>1541.3291019999999</v>
      </c>
      <c r="G51" s="47">
        <f t="shared" si="1"/>
        <v>6.1821509647070278E-3</v>
      </c>
      <c r="H51" s="48">
        <f t="shared" si="0"/>
        <v>0.68342741474009561</v>
      </c>
    </row>
    <row r="52" spans="1:8" ht="15.75" thickBot="1" x14ac:dyDescent="0.3">
      <c r="A52" s="3" t="s">
        <v>45</v>
      </c>
      <c r="B52" s="3">
        <v>1553.75</v>
      </c>
      <c r="C52" s="240">
        <v>1557.6999510000001</v>
      </c>
      <c r="D52" s="3">
        <v>1522.650024</v>
      </c>
      <c r="E52" s="239">
        <v>1529.150024</v>
      </c>
      <c r="F52" s="44">
        <v>1522.5604249999999</v>
      </c>
      <c r="G52" s="47">
        <f t="shared" si="1"/>
        <v>-1.034628793037534E-2</v>
      </c>
      <c r="H52" s="48">
        <f t="shared" si="0"/>
        <v>0.45895749459224888</v>
      </c>
    </row>
    <row r="53" spans="1:8" ht="15.75" thickBot="1" x14ac:dyDescent="0.3">
      <c r="A53" s="3" t="s">
        <v>46</v>
      </c>
      <c r="B53" s="3">
        <v>1526.5</v>
      </c>
      <c r="C53" s="240">
        <v>1613.9499510000001</v>
      </c>
      <c r="D53" s="3">
        <v>1516.25</v>
      </c>
      <c r="E53" s="239">
        <v>1606.4499510000001</v>
      </c>
      <c r="F53" s="44">
        <v>1599.5272219999999</v>
      </c>
      <c r="G53" s="47">
        <f t="shared" si="1"/>
        <v>3.5474217179490848E-2</v>
      </c>
      <c r="H53" s="48">
        <f t="shared" si="0"/>
        <v>1.2383634274122057</v>
      </c>
    </row>
    <row r="54" spans="1:8" ht="15.75" thickBot="1" x14ac:dyDescent="0.3">
      <c r="A54" s="3" t="s">
        <v>47</v>
      </c>
      <c r="B54" s="3">
        <v>1609.75</v>
      </c>
      <c r="C54" s="240">
        <v>1636.25</v>
      </c>
      <c r="D54" s="3">
        <v>1602</v>
      </c>
      <c r="E54" s="239">
        <v>1606.400024</v>
      </c>
      <c r="F54" s="44">
        <v>1599.4774170000001</v>
      </c>
      <c r="G54" s="47">
        <f t="shared" si="1"/>
        <v>1.3722478168694E-2</v>
      </c>
      <c r="H54" s="48">
        <f t="shared" si="0"/>
        <v>1.5473552583948849</v>
      </c>
    </row>
    <row r="55" spans="1:8" ht="15.75" thickBot="1" x14ac:dyDescent="0.3">
      <c r="A55" s="3" t="s">
        <v>48</v>
      </c>
      <c r="B55" s="3">
        <v>1587.0500489999999</v>
      </c>
      <c r="C55" s="240">
        <v>1588.900024</v>
      </c>
      <c r="D55" s="3">
        <v>1521</v>
      </c>
      <c r="E55" s="239">
        <v>1534.400024</v>
      </c>
      <c r="F55" s="44">
        <v>1527.78772</v>
      </c>
      <c r="G55" s="47">
        <f t="shared" si="1"/>
        <v>-2.9365070224999033E-2</v>
      </c>
      <c r="H55" s="48">
        <f t="shared" si="0"/>
        <v>0.89126899682541738</v>
      </c>
    </row>
    <row r="56" spans="1:8" ht="15.75" thickBot="1" x14ac:dyDescent="0.3">
      <c r="A56" s="4">
        <v>44199</v>
      </c>
      <c r="B56" s="3">
        <v>1564</v>
      </c>
      <c r="C56" s="240">
        <v>1572.5500489999999</v>
      </c>
      <c r="D56" s="3">
        <v>1540.6999510000001</v>
      </c>
      <c r="E56" s="239">
        <v>1558.900024</v>
      </c>
      <c r="F56" s="44">
        <v>1552.182129</v>
      </c>
      <c r="G56" s="47">
        <f t="shared" si="1"/>
        <v>-1.034343126804734E-2</v>
      </c>
      <c r="H56" s="48">
        <f t="shared" si="0"/>
        <v>0.66472201875505221</v>
      </c>
    </row>
    <row r="57" spans="1:8" ht="15.75" thickBot="1" x14ac:dyDescent="0.3">
      <c r="A57" s="4">
        <v>44230</v>
      </c>
      <c r="B57" s="3">
        <v>1575.6999510000001</v>
      </c>
      <c r="C57" s="240">
        <v>1587.5</v>
      </c>
      <c r="D57" s="3">
        <v>1551</v>
      </c>
      <c r="E57" s="239">
        <v>1568.1999510000001</v>
      </c>
      <c r="F57" s="44">
        <v>1561.4420170000001</v>
      </c>
      <c r="G57" s="47">
        <f t="shared" si="1"/>
        <v>9.4619150357834834E-3</v>
      </c>
      <c r="H57" s="48">
        <f t="shared" si="0"/>
        <v>0.87187011661758895</v>
      </c>
    </row>
    <row r="58" spans="1:8" ht="15.75" thickBot="1" x14ac:dyDescent="0.3">
      <c r="A58" s="4">
        <v>44258</v>
      </c>
      <c r="B58" s="3">
        <v>1584</v>
      </c>
      <c r="C58" s="240">
        <v>1596</v>
      </c>
      <c r="D58" s="3">
        <v>1565</v>
      </c>
      <c r="E58" s="239">
        <v>1586.849976</v>
      </c>
      <c r="F58" s="44">
        <v>1580.0117190000001</v>
      </c>
      <c r="G58" s="47">
        <f t="shared" si="1"/>
        <v>5.340047242907371E-3</v>
      </c>
      <c r="H58" s="48">
        <f t="shared" si="0"/>
        <v>0.98964701313260461</v>
      </c>
    </row>
    <row r="59" spans="1:8" ht="15.75" thickBot="1" x14ac:dyDescent="0.3">
      <c r="A59" s="4">
        <v>44289</v>
      </c>
      <c r="B59" s="3">
        <v>1548.5500489999999</v>
      </c>
      <c r="C59" s="240">
        <v>1571</v>
      </c>
      <c r="D59" s="3">
        <v>1539.099976</v>
      </c>
      <c r="E59" s="239">
        <v>1552.0500489999999</v>
      </c>
      <c r="F59" s="44">
        <v>1545.3616939999999</v>
      </c>
      <c r="G59" s="47">
        <f t="shared" si="1"/>
        <v>-1.5788139754132902E-2</v>
      </c>
      <c r="H59" s="48">
        <f t="shared" si="0"/>
        <v>0.64324437632373499</v>
      </c>
    </row>
    <row r="60" spans="1:8" ht="15.75" thickBot="1" x14ac:dyDescent="0.3">
      <c r="A60" s="4">
        <v>44319</v>
      </c>
      <c r="B60" s="3">
        <v>1531</v>
      </c>
      <c r="C60" s="240">
        <v>1545.599976</v>
      </c>
      <c r="D60" s="3">
        <v>1521.099976</v>
      </c>
      <c r="E60" s="239">
        <v>1530</v>
      </c>
      <c r="F60" s="44">
        <v>1523.4067379999999</v>
      </c>
      <c r="G60" s="47">
        <f t="shared" si="1"/>
        <v>-1.6300190325318095E-2</v>
      </c>
      <c r="H60" s="48">
        <f t="shared" si="0"/>
        <v>0.2912989647793916</v>
      </c>
    </row>
    <row r="61" spans="1:8" ht="15.75" thickBot="1" x14ac:dyDescent="0.3">
      <c r="A61" s="4">
        <v>44411</v>
      </c>
      <c r="B61" s="3">
        <v>1542</v>
      </c>
      <c r="C61" s="240">
        <v>1555</v>
      </c>
      <c r="D61" s="3">
        <v>1512.5</v>
      </c>
      <c r="E61" s="239">
        <v>1519.5</v>
      </c>
      <c r="F61" s="44">
        <v>1512.951904</v>
      </c>
      <c r="G61" s="47">
        <f t="shared" si="1"/>
        <v>6.0633766830314618E-3</v>
      </c>
      <c r="H61" s="48">
        <f t="shared" si="0"/>
        <v>0.42154668876605833</v>
      </c>
    </row>
    <row r="62" spans="1:8" ht="15.75" thickBot="1" x14ac:dyDescent="0.3">
      <c r="A62" s="4">
        <v>44442</v>
      </c>
      <c r="B62" s="3">
        <v>1545</v>
      </c>
      <c r="C62" s="240">
        <v>1565.6999510000001</v>
      </c>
      <c r="D62" s="3">
        <v>1538.25</v>
      </c>
      <c r="E62" s="239">
        <v>1562.5</v>
      </c>
      <c r="F62" s="44">
        <v>1555.7666019999999</v>
      </c>
      <c r="G62" s="47">
        <f t="shared" si="1"/>
        <v>6.8574314082362163E-3</v>
      </c>
      <c r="H62" s="48">
        <f t="shared" si="0"/>
        <v>0.56980633837108718</v>
      </c>
    </row>
    <row r="63" spans="1:8" ht="15.75" thickBot="1" x14ac:dyDescent="0.3">
      <c r="A63" s="4">
        <v>44472</v>
      </c>
      <c r="B63" s="3">
        <v>1572</v>
      </c>
      <c r="C63" s="240">
        <v>1575</v>
      </c>
      <c r="D63" s="3">
        <v>1552.150024</v>
      </c>
      <c r="E63" s="239">
        <v>1555.75</v>
      </c>
      <c r="F63" s="44">
        <v>1549.0457759999999</v>
      </c>
      <c r="G63" s="47">
        <f t="shared" si="1"/>
        <v>5.9222952381626079E-3</v>
      </c>
      <c r="H63" s="48">
        <f t="shared" si="0"/>
        <v>0.69866879821315409</v>
      </c>
    </row>
    <row r="64" spans="1:8" ht="15.75" thickBot="1" x14ac:dyDescent="0.3">
      <c r="A64" s="4">
        <v>44533</v>
      </c>
      <c r="B64" s="3">
        <v>1600</v>
      </c>
      <c r="C64" s="240">
        <v>1600</v>
      </c>
      <c r="D64" s="3">
        <v>1535.0500489999999</v>
      </c>
      <c r="E64" s="239">
        <v>1551.9499510000001</v>
      </c>
      <c r="F64" s="44">
        <v>1545.2620850000001</v>
      </c>
      <c r="G64" s="47">
        <f t="shared" si="1"/>
        <v>1.5748356968139112E-2</v>
      </c>
      <c r="H64" s="48">
        <f t="shared" si="0"/>
        <v>1.0450714350220238</v>
      </c>
    </row>
    <row r="65" spans="1:8" ht="15.75" thickBot="1" x14ac:dyDescent="0.3">
      <c r="A65" s="3" t="s">
        <v>49</v>
      </c>
      <c r="B65" s="3">
        <v>1548.400024</v>
      </c>
      <c r="C65" s="240">
        <v>1548.400024</v>
      </c>
      <c r="D65" s="3">
        <v>1515.3000489999999</v>
      </c>
      <c r="E65" s="239">
        <v>1528.650024</v>
      </c>
      <c r="F65" s="44">
        <v>1522.0625</v>
      </c>
      <c r="G65" s="47">
        <f t="shared" si="1"/>
        <v>-3.278147402450883E-2</v>
      </c>
      <c r="H65" s="48">
        <f t="shared" si="0"/>
        <v>0.33009672519504851</v>
      </c>
    </row>
    <row r="66" spans="1:8" ht="15.75" thickBot="1" x14ac:dyDescent="0.3">
      <c r="A66" s="3" t="s">
        <v>50</v>
      </c>
      <c r="B66" s="3">
        <v>1530.900024</v>
      </c>
      <c r="C66" s="240">
        <v>1540.400024</v>
      </c>
      <c r="D66" s="3">
        <v>1510</v>
      </c>
      <c r="E66" s="239">
        <v>1512.150024</v>
      </c>
      <c r="F66" s="44">
        <v>1505.6336670000001</v>
      </c>
      <c r="G66" s="47">
        <f t="shared" si="1"/>
        <v>-5.180016682241266E-3</v>
      </c>
      <c r="H66" s="48">
        <f t="shared" si="0"/>
        <v>0.21924788141621021</v>
      </c>
    </row>
    <row r="67" spans="1:8" ht="15.75" thickBot="1" x14ac:dyDescent="0.3">
      <c r="A67" s="3" t="s">
        <v>51</v>
      </c>
      <c r="B67" s="3">
        <v>1524.25</v>
      </c>
      <c r="C67" s="240">
        <v>1539</v>
      </c>
      <c r="D67" s="3">
        <v>1490.1999510000001</v>
      </c>
      <c r="E67" s="239">
        <v>1495.349976</v>
      </c>
      <c r="F67" s="44">
        <v>1488.9060059999999</v>
      </c>
      <c r="G67" s="47">
        <f t="shared" si="1"/>
        <v>-9.0928368224320994E-4</v>
      </c>
      <c r="H67" s="48">
        <f t="shared" si="0"/>
        <v>0.19984900120838173</v>
      </c>
    </row>
    <row r="68" spans="1:8" ht="15.75" thickBot="1" x14ac:dyDescent="0.3">
      <c r="A68" s="3" t="s">
        <v>52</v>
      </c>
      <c r="B68" s="3">
        <v>1511.75</v>
      </c>
      <c r="C68" s="240">
        <v>1522.0500489999999</v>
      </c>
      <c r="D68" s="3">
        <v>1481.150024</v>
      </c>
      <c r="E68" s="239">
        <v>1491</v>
      </c>
      <c r="F68" s="44">
        <v>1484.574707</v>
      </c>
      <c r="G68" s="47">
        <f t="shared" si="1"/>
        <v>-1.1074712252254823E-2</v>
      </c>
      <c r="H68" s="48">
        <f t="shared" ref="H68:H131" si="2">STANDARDIZE(C68,$Q$4,$Q$10)</f>
        <v>-3.501130759886454E-2</v>
      </c>
    </row>
    <row r="69" spans="1:8" ht="15.75" thickBot="1" x14ac:dyDescent="0.3">
      <c r="A69" s="3" t="s">
        <v>53</v>
      </c>
      <c r="B69" s="3">
        <v>1485</v>
      </c>
      <c r="C69" s="240">
        <v>1511.1999510000001</v>
      </c>
      <c r="D69" s="3">
        <v>1474.0500489999999</v>
      </c>
      <c r="E69" s="239">
        <v>1497.5</v>
      </c>
      <c r="F69" s="44">
        <v>1491.0467530000001</v>
      </c>
      <c r="G69" s="47">
        <f t="shared" ref="G69:G132" si="3">LN(C69/C68)</f>
        <v>-7.1541378238883513E-3</v>
      </c>
      <c r="H69" s="48">
        <f t="shared" si="2"/>
        <v>-0.18535140987224874</v>
      </c>
    </row>
    <row r="70" spans="1:8" ht="15.75" thickBot="1" x14ac:dyDescent="0.3">
      <c r="A70" s="3" t="s">
        <v>54</v>
      </c>
      <c r="B70" s="3">
        <v>1494.900024</v>
      </c>
      <c r="C70" s="240">
        <v>1494.900024</v>
      </c>
      <c r="D70" s="3">
        <v>1460.400024</v>
      </c>
      <c r="E70" s="239">
        <v>1469.150024</v>
      </c>
      <c r="F70" s="44">
        <v>1462.81897</v>
      </c>
      <c r="G70" s="47">
        <f t="shared" si="3"/>
        <v>-1.0844673752681968E-2</v>
      </c>
      <c r="H70" s="48">
        <f t="shared" si="2"/>
        <v>-0.41120491757593264</v>
      </c>
    </row>
    <row r="71" spans="1:8" ht="15.75" thickBot="1" x14ac:dyDescent="0.3">
      <c r="A71" s="3" t="s">
        <v>55</v>
      </c>
      <c r="B71" s="3">
        <v>1470</v>
      </c>
      <c r="C71" s="240">
        <v>1507.4499510000001</v>
      </c>
      <c r="D71" s="3">
        <v>1469.099976</v>
      </c>
      <c r="E71" s="239">
        <v>1500.150024</v>
      </c>
      <c r="F71" s="44">
        <v>1493.685303</v>
      </c>
      <c r="G71" s="47">
        <f t="shared" si="3"/>
        <v>8.3601180401542009E-3</v>
      </c>
      <c r="H71" s="48">
        <f t="shared" si="2"/>
        <v>-0.23731180539357918</v>
      </c>
    </row>
    <row r="72" spans="1:8" ht="15.75" thickBot="1" x14ac:dyDescent="0.3">
      <c r="A72" s="3" t="s">
        <v>56</v>
      </c>
      <c r="B72" s="3">
        <v>1490.900024</v>
      </c>
      <c r="C72" s="240">
        <v>1506.4499510000001</v>
      </c>
      <c r="D72" s="3">
        <v>1471</v>
      </c>
      <c r="E72" s="239">
        <v>1478.8000489999999</v>
      </c>
      <c r="F72" s="44">
        <v>1472.4273679999999</v>
      </c>
      <c r="G72" s="47">
        <f t="shared" si="3"/>
        <v>-6.6359206955256896E-4</v>
      </c>
      <c r="H72" s="48">
        <f t="shared" si="2"/>
        <v>-0.25116791086593399</v>
      </c>
    </row>
    <row r="73" spans="1:8" ht="15.75" thickBot="1" x14ac:dyDescent="0.3">
      <c r="A73" s="3" t="s">
        <v>57</v>
      </c>
      <c r="B73" s="3">
        <v>1490.1999510000001</v>
      </c>
      <c r="C73" s="240">
        <v>1495.5500489999999</v>
      </c>
      <c r="D73" s="3">
        <v>1450.25</v>
      </c>
      <c r="E73" s="239">
        <v>1463.349976</v>
      </c>
      <c r="F73" s="44">
        <v>1457.043823</v>
      </c>
      <c r="G73" s="47">
        <f t="shared" si="3"/>
        <v>-7.2617920714429319E-3</v>
      </c>
      <c r="H73" s="48">
        <f t="shared" si="2"/>
        <v>-0.40219810261626643</v>
      </c>
    </row>
    <row r="74" spans="1:8" ht="15.75" thickBot="1" x14ac:dyDescent="0.3">
      <c r="A74" s="3" t="s">
        <v>58</v>
      </c>
      <c r="B74" s="3">
        <v>1494</v>
      </c>
      <c r="C74" s="240">
        <v>1499</v>
      </c>
      <c r="D74" s="3">
        <v>1474</v>
      </c>
      <c r="E74" s="239">
        <v>1491.3000489999999</v>
      </c>
      <c r="F74" s="44">
        <v>1484.8735349999999</v>
      </c>
      <c r="G74" s="47">
        <f t="shared" si="3"/>
        <v>2.3041541933849136E-3</v>
      </c>
      <c r="H74" s="48">
        <f t="shared" si="2"/>
        <v>-0.35439521768580978</v>
      </c>
    </row>
    <row r="75" spans="1:8" ht="15.75" thickBot="1" x14ac:dyDescent="0.3">
      <c r="A75" s="3" t="s">
        <v>59</v>
      </c>
      <c r="B75" s="3">
        <v>1506.650024</v>
      </c>
      <c r="C75" s="240">
        <v>1562.5500489999999</v>
      </c>
      <c r="D75" s="3">
        <v>1501.5500489999999</v>
      </c>
      <c r="E75" s="239">
        <v>1553.6999510000001</v>
      </c>
      <c r="F75" s="44">
        <v>1547.0045170000001</v>
      </c>
      <c r="G75" s="47">
        <f t="shared" si="3"/>
        <v>4.1520914354965861E-2</v>
      </c>
      <c r="H75" s="48">
        <f t="shared" si="2"/>
        <v>0.52616096403150436</v>
      </c>
    </row>
    <row r="76" spans="1:8" ht="15.75" thickBot="1" x14ac:dyDescent="0.3">
      <c r="A76" s="3" t="s">
        <v>60</v>
      </c>
      <c r="B76" s="3">
        <v>1548</v>
      </c>
      <c r="C76" s="240">
        <v>1548</v>
      </c>
      <c r="D76" s="3">
        <v>1488</v>
      </c>
      <c r="E76" s="239">
        <v>1493.650024</v>
      </c>
      <c r="F76" s="44">
        <v>1487.213379</v>
      </c>
      <c r="G76" s="47">
        <f t="shared" si="3"/>
        <v>-9.3553583078910801E-3</v>
      </c>
      <c r="H76" s="48">
        <f t="shared" si="2"/>
        <v>0.32455395045957486</v>
      </c>
    </row>
    <row r="77" spans="1:8" ht="15.75" thickBot="1" x14ac:dyDescent="0.3">
      <c r="A77" s="4">
        <v>44200</v>
      </c>
      <c r="B77" s="3">
        <v>1499.400024</v>
      </c>
      <c r="C77" s="240">
        <v>1499.400024</v>
      </c>
      <c r="D77" s="3">
        <v>1465</v>
      </c>
      <c r="E77" s="239">
        <v>1486.75</v>
      </c>
      <c r="F77" s="44">
        <v>1480.343018</v>
      </c>
      <c r="G77" s="47">
        <f t="shared" si="3"/>
        <v>-3.1898731074308288E-2</v>
      </c>
      <c r="H77" s="48">
        <f t="shared" si="2"/>
        <v>-0.34885244295033613</v>
      </c>
    </row>
    <row r="78" spans="1:8" ht="15.75" thickBot="1" x14ac:dyDescent="0.3">
      <c r="A78" s="4">
        <v>44320</v>
      </c>
      <c r="B78" s="3">
        <v>1480</v>
      </c>
      <c r="C78" s="240">
        <v>1485</v>
      </c>
      <c r="D78" s="3">
        <v>1431</v>
      </c>
      <c r="E78" s="239">
        <v>1449.599976</v>
      </c>
      <c r="F78" s="44">
        <v>1443.353149</v>
      </c>
      <c r="G78" s="47">
        <f t="shared" si="3"/>
        <v>-9.6502718385641749E-3</v>
      </c>
      <c r="H78" s="48">
        <f t="shared" si="2"/>
        <v>-0.54838069429877678</v>
      </c>
    </row>
    <row r="79" spans="1:8" ht="15.75" thickBot="1" x14ac:dyDescent="0.3">
      <c r="A79" s="4">
        <v>44351</v>
      </c>
      <c r="B79" s="3">
        <v>1460</v>
      </c>
      <c r="C79" s="240">
        <v>1462.650024</v>
      </c>
      <c r="D79" s="3">
        <v>1432.650024</v>
      </c>
      <c r="E79" s="239">
        <v>1440.25</v>
      </c>
      <c r="F79" s="44">
        <v>1434.043457</v>
      </c>
      <c r="G79" s="47">
        <f t="shared" si="3"/>
        <v>-1.5164896878988879E-2</v>
      </c>
      <c r="H79" s="48">
        <f t="shared" si="2"/>
        <v>-0.85806431905937453</v>
      </c>
    </row>
    <row r="80" spans="1:8" ht="15.75" thickBot="1" x14ac:dyDescent="0.3">
      <c r="A80" s="4">
        <v>44381</v>
      </c>
      <c r="B80" s="3">
        <v>1439.3000489999999</v>
      </c>
      <c r="C80" s="240">
        <v>1456.6999510000001</v>
      </c>
      <c r="D80" s="3">
        <v>1421.5500489999999</v>
      </c>
      <c r="E80" s="239">
        <v>1447.1999510000001</v>
      </c>
      <c r="F80" s="44">
        <v>1440.963501</v>
      </c>
      <c r="G80" s="47">
        <f t="shared" si="3"/>
        <v>-4.076305540583771E-3</v>
      </c>
      <c r="H80" s="48">
        <f t="shared" si="2"/>
        <v>-0.94050915811558466</v>
      </c>
    </row>
    <row r="81" spans="1:8" ht="15.75" thickBot="1" x14ac:dyDescent="0.3">
      <c r="A81" s="4">
        <v>44412</v>
      </c>
      <c r="B81" s="3">
        <v>1453</v>
      </c>
      <c r="C81" s="240">
        <v>1460.900024</v>
      </c>
      <c r="D81" s="3">
        <v>1430.5</v>
      </c>
      <c r="E81" s="239">
        <v>1432.8000489999999</v>
      </c>
      <c r="F81" s="44">
        <v>1426.6256100000001</v>
      </c>
      <c r="G81" s="47">
        <f t="shared" si="3"/>
        <v>2.8791307494701623E-3</v>
      </c>
      <c r="H81" s="48">
        <f t="shared" si="2"/>
        <v>-0.88231250363599545</v>
      </c>
    </row>
    <row r="82" spans="1:8" ht="15.75" thickBot="1" x14ac:dyDescent="0.3">
      <c r="A82" s="4">
        <v>44443</v>
      </c>
      <c r="B82" s="3">
        <v>1426</v>
      </c>
      <c r="C82" s="240">
        <v>1432.8000489999999</v>
      </c>
      <c r="D82" s="3">
        <v>1415.099976</v>
      </c>
      <c r="E82" s="239">
        <v>1421.75</v>
      </c>
      <c r="F82" s="44">
        <v>1415.623169</v>
      </c>
      <c r="G82" s="47">
        <f t="shared" si="3"/>
        <v>-1.9422094621424382E-2</v>
      </c>
      <c r="H82" s="48">
        <f t="shared" si="2"/>
        <v>-1.2716687210065294</v>
      </c>
    </row>
    <row r="83" spans="1:8" ht="15.75" thickBot="1" x14ac:dyDescent="0.3">
      <c r="A83" s="4">
        <v>44534</v>
      </c>
      <c r="B83" s="3">
        <v>1393</v>
      </c>
      <c r="C83" s="240">
        <v>1399</v>
      </c>
      <c r="D83" s="3">
        <v>1353</v>
      </c>
      <c r="E83" s="239">
        <v>1367.0500489999999</v>
      </c>
      <c r="F83" s="44">
        <v>1361.158936</v>
      </c>
      <c r="G83" s="47">
        <f t="shared" si="3"/>
        <v>-2.3872910279791843E-2</v>
      </c>
      <c r="H83" s="48">
        <f t="shared" si="2"/>
        <v>-1.7400057649212886</v>
      </c>
    </row>
    <row r="84" spans="1:8" ht="15.75" thickBot="1" x14ac:dyDescent="0.3">
      <c r="A84" s="3" t="s">
        <v>61</v>
      </c>
      <c r="B84" s="3">
        <v>1368</v>
      </c>
      <c r="C84" s="240">
        <v>1406.4499510000001</v>
      </c>
      <c r="D84" s="3">
        <v>1361</v>
      </c>
      <c r="E84" s="239">
        <v>1400.349976</v>
      </c>
      <c r="F84" s="44">
        <v>1394.3154300000001</v>
      </c>
      <c r="G84" s="47">
        <f t="shared" si="3"/>
        <v>5.3110685573598809E-3</v>
      </c>
      <c r="H84" s="48">
        <f t="shared" si="2"/>
        <v>-1.6367784581014129</v>
      </c>
    </row>
    <row r="85" spans="1:8" ht="15.75" thickBot="1" x14ac:dyDescent="0.3">
      <c r="A85" s="3" t="s">
        <v>62</v>
      </c>
      <c r="B85" s="3">
        <v>1405</v>
      </c>
      <c r="C85" s="240">
        <v>1436.6999510000001</v>
      </c>
      <c r="D85" s="3">
        <v>1391</v>
      </c>
      <c r="E85" s="239">
        <v>1430.099976</v>
      </c>
      <c r="F85" s="44">
        <v>1423.937134</v>
      </c>
      <c r="G85" s="47">
        <f t="shared" si="3"/>
        <v>2.1280018687894513E-2</v>
      </c>
      <c r="H85" s="48">
        <f t="shared" si="2"/>
        <v>-1.2176312675626804</v>
      </c>
    </row>
    <row r="86" spans="1:8" ht="15.75" thickBot="1" x14ac:dyDescent="0.3">
      <c r="A86" s="3" t="s">
        <v>63</v>
      </c>
      <c r="B86" s="3">
        <v>1434.9499510000001</v>
      </c>
      <c r="C86" s="240">
        <v>1445</v>
      </c>
      <c r="D86" s="3">
        <v>1423.5</v>
      </c>
      <c r="E86" s="239">
        <v>1428.650024</v>
      </c>
      <c r="F86" s="44">
        <v>1422.493408</v>
      </c>
      <c r="G86" s="47">
        <f t="shared" si="3"/>
        <v>5.7605386357969844E-3</v>
      </c>
      <c r="H86" s="48">
        <f t="shared" si="2"/>
        <v>-1.1026249131929684</v>
      </c>
    </row>
    <row r="87" spans="1:8" ht="15.75" thickBot="1" x14ac:dyDescent="0.3">
      <c r="A87" s="3" t="s">
        <v>64</v>
      </c>
      <c r="B87" s="3">
        <v>1390</v>
      </c>
      <c r="C87" s="240">
        <v>1417.6999510000001</v>
      </c>
      <c r="D87" s="3">
        <v>1372.3000489999999</v>
      </c>
      <c r="E87" s="239">
        <v>1412.400024</v>
      </c>
      <c r="F87" s="44">
        <v>1406.3134769999999</v>
      </c>
      <c r="G87" s="47">
        <f t="shared" si="3"/>
        <v>-1.9073515985971904E-2</v>
      </c>
      <c r="H87" s="48">
        <f t="shared" si="2"/>
        <v>-1.4808972715374213</v>
      </c>
    </row>
    <row r="88" spans="1:8" ht="15.75" thickBot="1" x14ac:dyDescent="0.3">
      <c r="A88" s="3" t="s">
        <v>65</v>
      </c>
      <c r="B88" s="3">
        <v>1425</v>
      </c>
      <c r="C88" s="240">
        <v>1426.400024</v>
      </c>
      <c r="D88" s="3">
        <v>1383.9499510000001</v>
      </c>
      <c r="E88" s="239">
        <v>1391.400024</v>
      </c>
      <c r="F88" s="44">
        <v>1385.4039310000001</v>
      </c>
      <c r="G88" s="47">
        <f t="shared" si="3"/>
        <v>6.1179988139447722E-3</v>
      </c>
      <c r="H88" s="48">
        <f t="shared" si="2"/>
        <v>-1.3603481424322357</v>
      </c>
    </row>
    <row r="89" spans="1:8" ht="15.75" thickBot="1" x14ac:dyDescent="0.3">
      <c r="A89" s="3" t="s">
        <v>66</v>
      </c>
      <c r="B89" s="3">
        <v>1380</v>
      </c>
      <c r="C89" s="240">
        <v>1426.8000489999999</v>
      </c>
      <c r="D89" s="3">
        <v>1371.0500489999999</v>
      </c>
      <c r="E89" s="239">
        <v>1422.5</v>
      </c>
      <c r="F89" s="44">
        <v>1416.369995</v>
      </c>
      <c r="G89" s="47">
        <f t="shared" si="3"/>
        <v>2.804044528151248E-4</v>
      </c>
      <c r="H89" s="48">
        <f t="shared" si="2"/>
        <v>-1.3548053538406581</v>
      </c>
    </row>
    <row r="90" spans="1:8" ht="15.75" thickBot="1" x14ac:dyDescent="0.3">
      <c r="A90" s="3" t="s">
        <v>67</v>
      </c>
      <c r="B90" s="3">
        <v>1409</v>
      </c>
      <c r="C90" s="240">
        <v>1434.599976</v>
      </c>
      <c r="D90" s="3">
        <v>1400.1999510000001</v>
      </c>
      <c r="E90" s="239">
        <v>1414.150024</v>
      </c>
      <c r="F90" s="44">
        <v>1408.055908</v>
      </c>
      <c r="G90" s="47">
        <f t="shared" si="3"/>
        <v>5.4518391356112427E-3</v>
      </c>
      <c r="H90" s="48">
        <f t="shared" si="2"/>
        <v>-1.24672874265199</v>
      </c>
    </row>
    <row r="91" spans="1:8" ht="15.75" thickBot="1" x14ac:dyDescent="0.3">
      <c r="A91" s="3" t="s">
        <v>68</v>
      </c>
      <c r="B91" s="3">
        <v>1413</v>
      </c>
      <c r="C91" s="240">
        <v>1429</v>
      </c>
      <c r="D91" s="3">
        <v>1402.75</v>
      </c>
      <c r="E91" s="239">
        <v>1404.8000489999999</v>
      </c>
      <c r="F91" s="44">
        <v>1398.746216</v>
      </c>
      <c r="G91" s="47">
        <f t="shared" si="3"/>
        <v>-3.9111490330645668E-3</v>
      </c>
      <c r="H91" s="48">
        <f t="shared" si="2"/>
        <v>-1.324322600750645</v>
      </c>
    </row>
    <row r="92" spans="1:8" ht="15.75" thickBot="1" x14ac:dyDescent="0.3">
      <c r="A92" s="3" t="s">
        <v>69</v>
      </c>
      <c r="B92" s="3">
        <v>1407.25</v>
      </c>
      <c r="C92" s="240">
        <v>1442</v>
      </c>
      <c r="D92" s="3">
        <v>1404.8000489999999</v>
      </c>
      <c r="E92" s="239">
        <v>1438.6999510000001</v>
      </c>
      <c r="F92" s="44">
        <v>1432.5001219999999</v>
      </c>
      <c r="G92" s="47">
        <f t="shared" si="3"/>
        <v>9.0561399150270484E-3</v>
      </c>
      <c r="H92" s="48">
        <f t="shared" si="2"/>
        <v>-1.1441932296100328</v>
      </c>
    </row>
    <row r="93" spans="1:8" ht="15.75" thickBot="1" x14ac:dyDescent="0.3">
      <c r="A93" s="3" t="s">
        <v>70</v>
      </c>
      <c r="B93" s="3">
        <v>1436.25</v>
      </c>
      <c r="C93" s="240">
        <v>1479</v>
      </c>
      <c r="D93" s="3">
        <v>1431</v>
      </c>
      <c r="E93" s="239">
        <v>1476.8000489999999</v>
      </c>
      <c r="F93" s="44">
        <v>1470.4360349999999</v>
      </c>
      <c r="G93" s="47">
        <f t="shared" si="3"/>
        <v>2.5335144865905403E-2</v>
      </c>
      <c r="H93" s="48">
        <f t="shared" si="2"/>
        <v>-0.63151732713290554</v>
      </c>
    </row>
    <row r="94" spans="1:8" ht="15.75" thickBot="1" x14ac:dyDescent="0.3">
      <c r="A94" s="3" t="s">
        <v>71</v>
      </c>
      <c r="B94" s="3">
        <v>1486.1999510000001</v>
      </c>
      <c r="C94" s="240">
        <v>1503.650024</v>
      </c>
      <c r="D94" s="3">
        <v>1461</v>
      </c>
      <c r="E94" s="239">
        <v>1472.5</v>
      </c>
      <c r="F94" s="44">
        <v>1466.154419</v>
      </c>
      <c r="G94" s="47">
        <f t="shared" si="3"/>
        <v>1.6529317912371732E-2</v>
      </c>
      <c r="H94" s="48">
        <f t="shared" si="2"/>
        <v>-0.28996399469282824</v>
      </c>
    </row>
    <row r="95" spans="1:8" ht="15.75" thickBot="1" x14ac:dyDescent="0.3">
      <c r="A95" s="3" t="s">
        <v>72</v>
      </c>
      <c r="B95" s="3">
        <v>1445</v>
      </c>
      <c r="C95" s="240">
        <v>1453.8000489999999</v>
      </c>
      <c r="D95" s="3">
        <v>1407.5</v>
      </c>
      <c r="E95" s="239">
        <v>1412.3000489999999</v>
      </c>
      <c r="F95" s="44">
        <v>1406.2139890000001</v>
      </c>
      <c r="G95" s="47">
        <f t="shared" si="3"/>
        <v>-3.3714649867863287E-2</v>
      </c>
      <c r="H95" s="48">
        <f t="shared" si="2"/>
        <v>-0.98069050608707886</v>
      </c>
    </row>
    <row r="96" spans="1:8" ht="15.75" thickBot="1" x14ac:dyDescent="0.3">
      <c r="A96" s="4">
        <v>44260</v>
      </c>
      <c r="B96" s="3">
        <v>1393</v>
      </c>
      <c r="C96" s="240">
        <v>1421.900024</v>
      </c>
      <c r="D96" s="3">
        <v>1377.3000489999999</v>
      </c>
      <c r="E96" s="239">
        <v>1414.4499510000001</v>
      </c>
      <c r="F96" s="44">
        <v>1408.3546140000001</v>
      </c>
      <c r="G96" s="47">
        <f t="shared" si="3"/>
        <v>-2.2186829474155442E-2</v>
      </c>
      <c r="H96" s="48">
        <f t="shared" si="2"/>
        <v>-1.4227006170578322</v>
      </c>
    </row>
    <row r="97" spans="1:8" ht="15.75" thickBot="1" x14ac:dyDescent="0.3">
      <c r="A97" s="4">
        <v>44291</v>
      </c>
      <c r="B97" s="3">
        <v>1409.9499510000001</v>
      </c>
      <c r="C97" s="240">
        <v>1423</v>
      </c>
      <c r="D97" s="3">
        <v>1383.3000489999999</v>
      </c>
      <c r="E97" s="239">
        <v>1388.349976</v>
      </c>
      <c r="F97" s="44">
        <v>1382.3670649999999</v>
      </c>
      <c r="G97" s="47">
        <f t="shared" si="3"/>
        <v>7.7329680869967507E-4</v>
      </c>
      <c r="H97" s="48">
        <f t="shared" si="2"/>
        <v>-1.4074592335847738</v>
      </c>
    </row>
    <row r="98" spans="1:8" ht="15.75" thickBot="1" x14ac:dyDescent="0.3">
      <c r="A98" s="4">
        <v>44321</v>
      </c>
      <c r="B98" s="3">
        <v>1401</v>
      </c>
      <c r="C98" s="240">
        <v>1409.599976</v>
      </c>
      <c r="D98" s="3">
        <v>1381.6999510000001</v>
      </c>
      <c r="E98" s="239">
        <v>1402.599976</v>
      </c>
      <c r="F98" s="44">
        <v>1396.555664</v>
      </c>
      <c r="G98" s="47">
        <f t="shared" si="3"/>
        <v>-9.461359934044216E-3</v>
      </c>
      <c r="H98" s="48">
        <f t="shared" si="2"/>
        <v>-1.5931313794608595</v>
      </c>
    </row>
    <row r="99" spans="1:8" ht="15.75" thickBot="1" x14ac:dyDescent="0.3">
      <c r="A99" s="4">
        <v>44352</v>
      </c>
      <c r="B99" s="3">
        <v>1407.599976</v>
      </c>
      <c r="C99" s="240">
        <v>1410.8000489999999</v>
      </c>
      <c r="D99" s="3">
        <v>1395</v>
      </c>
      <c r="E99" s="239">
        <v>1400.900024</v>
      </c>
      <c r="F99" s="44">
        <v>1394.8630370000001</v>
      </c>
      <c r="G99" s="47">
        <f t="shared" si="3"/>
        <v>8.5099493815492754E-4</v>
      </c>
      <c r="H99" s="48">
        <f t="shared" si="2"/>
        <v>-1.5765030413983347</v>
      </c>
    </row>
    <row r="100" spans="1:8" ht="15.75" thickBot="1" x14ac:dyDescent="0.3">
      <c r="A100" s="4">
        <v>44382</v>
      </c>
      <c r="B100" s="3">
        <v>1412.9499510000001</v>
      </c>
      <c r="C100" s="240">
        <v>1424.9499510000001</v>
      </c>
      <c r="D100" s="3">
        <v>1410.25</v>
      </c>
      <c r="E100" s="239">
        <v>1414.75</v>
      </c>
      <c r="F100" s="44">
        <v>1408.6533199999999</v>
      </c>
      <c r="G100" s="47">
        <f t="shared" si="3"/>
        <v>9.9797368867290456E-3</v>
      </c>
      <c r="H100" s="48">
        <f t="shared" si="2"/>
        <v>-1.3804405068628491</v>
      </c>
    </row>
    <row r="101" spans="1:8" ht="15.75" thickBot="1" x14ac:dyDescent="0.3">
      <c r="A101" s="4">
        <v>44474</v>
      </c>
      <c r="B101" s="3">
        <v>1427</v>
      </c>
      <c r="C101" s="240">
        <v>1430</v>
      </c>
      <c r="D101" s="3">
        <v>1412.8000489999999</v>
      </c>
      <c r="E101" s="239">
        <v>1419.849976</v>
      </c>
      <c r="F101" s="44">
        <v>1413.731323</v>
      </c>
      <c r="G101" s="47">
        <f t="shared" si="3"/>
        <v>3.5377532732607155E-3</v>
      </c>
      <c r="H101" s="48">
        <f t="shared" si="2"/>
        <v>-1.3104664952782901</v>
      </c>
    </row>
    <row r="102" spans="1:8" ht="15.75" thickBot="1" x14ac:dyDescent="0.3">
      <c r="A102" s="4">
        <v>44505</v>
      </c>
      <c r="B102" s="3">
        <v>1396</v>
      </c>
      <c r="C102" s="240">
        <v>1424.1999510000001</v>
      </c>
      <c r="D102" s="3">
        <v>1395.0500489999999</v>
      </c>
      <c r="E102" s="239">
        <v>1403.5500489999999</v>
      </c>
      <c r="F102" s="44">
        <v>1397.5017089999999</v>
      </c>
      <c r="G102" s="47">
        <f t="shared" si="3"/>
        <v>-4.0642261112092621E-3</v>
      </c>
      <c r="H102" s="48">
        <f t="shared" si="2"/>
        <v>-1.3908325859671153</v>
      </c>
    </row>
    <row r="103" spans="1:8" ht="15.75" thickBot="1" x14ac:dyDescent="0.3">
      <c r="A103" s="4">
        <v>44535</v>
      </c>
      <c r="B103" s="3">
        <v>1399.75</v>
      </c>
      <c r="C103" s="240">
        <v>1408.599976</v>
      </c>
      <c r="D103" s="3">
        <v>1388.849976</v>
      </c>
      <c r="E103" s="239">
        <v>1399.5</v>
      </c>
      <c r="F103" s="44">
        <v>1393.469116</v>
      </c>
      <c r="G103" s="47">
        <f t="shared" si="3"/>
        <v>-1.1013931869627815E-2</v>
      </c>
      <c r="H103" s="48">
        <f t="shared" si="2"/>
        <v>-1.6069874849332144</v>
      </c>
    </row>
    <row r="104" spans="1:8" ht="15.75" thickBot="1" x14ac:dyDescent="0.3">
      <c r="A104" s="3" t="s">
        <v>73</v>
      </c>
      <c r="B104" s="3">
        <v>1394.349976</v>
      </c>
      <c r="C104" s="240">
        <v>1398.900024</v>
      </c>
      <c r="D104" s="3">
        <v>1382.349976</v>
      </c>
      <c r="E104" s="239">
        <v>1386.849976</v>
      </c>
      <c r="F104" s="44">
        <v>1380.8735349999999</v>
      </c>
      <c r="G104" s="47">
        <f t="shared" si="3"/>
        <v>-6.9100556343940044E-3</v>
      </c>
      <c r="H104" s="48">
        <f t="shared" si="2"/>
        <v>-1.7413910429219923</v>
      </c>
    </row>
    <row r="105" spans="1:8" ht="15.75" thickBot="1" x14ac:dyDescent="0.3">
      <c r="A105" s="3" t="s">
        <v>74</v>
      </c>
      <c r="B105" s="3">
        <v>1395.150024</v>
      </c>
      <c r="C105" s="240">
        <v>1442.599976</v>
      </c>
      <c r="D105" s="3">
        <v>1381.3000489999999</v>
      </c>
      <c r="E105" s="239">
        <v>1440.25</v>
      </c>
      <c r="F105" s="44">
        <v>1434.043457</v>
      </c>
      <c r="G105" s="47">
        <f t="shared" si="3"/>
        <v>3.076079379422202E-2</v>
      </c>
      <c r="H105" s="48">
        <f t="shared" si="2"/>
        <v>-1.1358798988731516</v>
      </c>
    </row>
    <row r="106" spans="1:8" ht="15.75" thickBot="1" x14ac:dyDescent="0.3">
      <c r="A106" s="3" t="s">
        <v>75</v>
      </c>
      <c r="B106" s="3">
        <v>1458.9499510000001</v>
      </c>
      <c r="C106" s="240">
        <v>1482.75</v>
      </c>
      <c r="D106" s="3">
        <v>1455</v>
      </c>
      <c r="E106" s="239">
        <v>1476.6999510000001</v>
      </c>
      <c r="F106" s="44">
        <v>1470.3363039999999</v>
      </c>
      <c r="G106" s="47">
        <f t="shared" si="3"/>
        <v>2.7451447285892296E-2</v>
      </c>
      <c r="H106" s="48">
        <f t="shared" si="2"/>
        <v>-0.57955693161157507</v>
      </c>
    </row>
    <row r="107" spans="1:8" ht="15.75" thickBot="1" x14ac:dyDescent="0.3">
      <c r="A107" s="3" t="s">
        <v>76</v>
      </c>
      <c r="B107" s="3">
        <v>1470.1999510000001</v>
      </c>
      <c r="C107" s="240">
        <v>1478.849976</v>
      </c>
      <c r="D107" s="3">
        <v>1452.5500489999999</v>
      </c>
      <c r="E107" s="239">
        <v>1458.1999510000001</v>
      </c>
      <c r="F107" s="44">
        <v>1451.9160159999999</v>
      </c>
      <c r="G107" s="47">
        <f t="shared" si="3"/>
        <v>-2.6337292585025779E-3</v>
      </c>
      <c r="H107" s="48">
        <f t="shared" si="2"/>
        <v>-0.63359607550029051</v>
      </c>
    </row>
    <row r="108" spans="1:8" ht="15.75" thickBot="1" x14ac:dyDescent="0.3">
      <c r="A108" s="3" t="s">
        <v>77</v>
      </c>
      <c r="B108" s="3">
        <v>1458.349976</v>
      </c>
      <c r="C108" s="240">
        <v>1465.900024</v>
      </c>
      <c r="D108" s="3">
        <v>1428.5</v>
      </c>
      <c r="E108" s="239">
        <v>1432.8000489999999</v>
      </c>
      <c r="F108" s="44">
        <v>1426.6256100000001</v>
      </c>
      <c r="G108" s="47">
        <f t="shared" si="3"/>
        <v>-8.795337792153567E-3</v>
      </c>
      <c r="H108" s="48">
        <f t="shared" si="2"/>
        <v>-0.81303197627422152</v>
      </c>
    </row>
    <row r="109" spans="1:8" ht="15.75" thickBot="1" x14ac:dyDescent="0.3">
      <c r="A109" s="3" t="s">
        <v>78</v>
      </c>
      <c r="B109" s="3">
        <v>1443</v>
      </c>
      <c r="C109" s="240">
        <v>1501.900024</v>
      </c>
      <c r="D109" s="3">
        <v>1443</v>
      </c>
      <c r="E109" s="239">
        <v>1497.3000489999999</v>
      </c>
      <c r="F109" s="44">
        <v>1490.8476559999999</v>
      </c>
      <c r="G109" s="47">
        <f t="shared" si="3"/>
        <v>2.4261584523114069E-2</v>
      </c>
      <c r="H109" s="48">
        <f t="shared" si="2"/>
        <v>-0.31421217926944911</v>
      </c>
    </row>
    <row r="110" spans="1:8" ht="15.75" thickBot="1" x14ac:dyDescent="0.3">
      <c r="A110" s="3" t="s">
        <v>79</v>
      </c>
      <c r="B110" s="3">
        <v>1503.25</v>
      </c>
      <c r="C110" s="240">
        <v>1520.4499510000001</v>
      </c>
      <c r="D110" s="3">
        <v>1498.5</v>
      </c>
      <c r="E110" s="239">
        <v>1509.9499510000001</v>
      </c>
      <c r="F110" s="44">
        <v>1503.4429929999999</v>
      </c>
      <c r="G110" s="47">
        <f t="shared" si="3"/>
        <v>1.2275322238372665E-2</v>
      </c>
      <c r="H110" s="48">
        <f t="shared" si="2"/>
        <v>-5.718243425296695E-2</v>
      </c>
    </row>
    <row r="111" spans="1:8" ht="15.75" thickBot="1" x14ac:dyDescent="0.3">
      <c r="A111" s="3" t="s">
        <v>80</v>
      </c>
      <c r="B111" s="3">
        <v>1510.5</v>
      </c>
      <c r="C111" s="240">
        <v>1513.75</v>
      </c>
      <c r="D111" s="3">
        <v>1470.5</v>
      </c>
      <c r="E111" s="239">
        <v>1478.9499510000001</v>
      </c>
      <c r="F111" s="44">
        <v>1472.5766599999999</v>
      </c>
      <c r="G111" s="47">
        <f t="shared" si="3"/>
        <v>-4.4162955623645818E-3</v>
      </c>
      <c r="H111" s="48">
        <f t="shared" si="2"/>
        <v>-0.15001766196857666</v>
      </c>
    </row>
    <row r="112" spans="1:8" ht="15.75" thickBot="1" x14ac:dyDescent="0.3">
      <c r="A112" s="3" t="s">
        <v>81</v>
      </c>
      <c r="B112" s="3">
        <v>1480</v>
      </c>
      <c r="C112" s="240">
        <v>1487</v>
      </c>
      <c r="D112" s="3">
        <v>1470</v>
      </c>
      <c r="E112" s="239">
        <v>1477.0500489999999</v>
      </c>
      <c r="F112" s="44">
        <v>1470.684937</v>
      </c>
      <c r="G112" s="47">
        <f t="shared" si="3"/>
        <v>-1.7829348407146901E-2</v>
      </c>
      <c r="H112" s="48">
        <f t="shared" si="2"/>
        <v>-0.52066848335406724</v>
      </c>
    </row>
    <row r="113" spans="1:8" ht="15.75" thickBot="1" x14ac:dyDescent="0.3">
      <c r="A113" s="3" t="s">
        <v>82</v>
      </c>
      <c r="B113" s="3">
        <v>1473.099976</v>
      </c>
      <c r="C113" s="240">
        <v>1489</v>
      </c>
      <c r="D113" s="3">
        <v>1462.4499510000001</v>
      </c>
      <c r="E113" s="239">
        <v>1482.650024</v>
      </c>
      <c r="F113" s="44">
        <v>1476.2607419999999</v>
      </c>
      <c r="G113" s="47">
        <f t="shared" si="3"/>
        <v>1.3440862238539562E-3</v>
      </c>
      <c r="H113" s="48">
        <f t="shared" si="2"/>
        <v>-0.49295627240935763</v>
      </c>
    </row>
    <row r="114" spans="1:8" ht="15.75" thickBot="1" x14ac:dyDescent="0.3">
      <c r="A114" s="3" t="s">
        <v>83</v>
      </c>
      <c r="B114" s="3">
        <v>1490.900024</v>
      </c>
      <c r="C114" s="240">
        <v>1513</v>
      </c>
      <c r="D114" s="3">
        <v>1478.75</v>
      </c>
      <c r="E114" s="239">
        <v>1503.4499510000001</v>
      </c>
      <c r="F114" s="44">
        <v>1496.9710689999999</v>
      </c>
      <c r="G114" s="47">
        <f t="shared" si="3"/>
        <v>1.5989681104346905E-2</v>
      </c>
      <c r="H114" s="48">
        <f t="shared" si="2"/>
        <v>-0.16040974107284275</v>
      </c>
    </row>
    <row r="115" spans="1:8" ht="15.75" thickBot="1" x14ac:dyDescent="0.3">
      <c r="A115" s="3" t="s">
        <v>84</v>
      </c>
      <c r="B115" s="3">
        <v>1500</v>
      </c>
      <c r="C115" s="240">
        <v>1519.5</v>
      </c>
      <c r="D115" s="3">
        <v>1487.5</v>
      </c>
      <c r="E115" s="239">
        <v>1515.849976</v>
      </c>
      <c r="F115" s="44">
        <v>1509.3176269999999</v>
      </c>
      <c r="G115" s="47">
        <f t="shared" si="3"/>
        <v>4.2868985684918091E-3</v>
      </c>
      <c r="H115" s="48">
        <f t="shared" si="2"/>
        <v>-7.0345055502536627E-2</v>
      </c>
    </row>
    <row r="116" spans="1:8" ht="15.75" thickBot="1" x14ac:dyDescent="0.3">
      <c r="A116" s="4">
        <v>44202</v>
      </c>
      <c r="B116" s="3">
        <v>1520.3000489999999</v>
      </c>
      <c r="C116" s="240">
        <v>1527</v>
      </c>
      <c r="D116" s="3">
        <v>1507.25</v>
      </c>
      <c r="E116" s="239">
        <v>1511.6999510000001</v>
      </c>
      <c r="F116" s="44">
        <v>1505.185547</v>
      </c>
      <c r="G116" s="47">
        <f t="shared" si="3"/>
        <v>4.9236928617847411E-3</v>
      </c>
      <c r="H116" s="48">
        <f t="shared" si="2"/>
        <v>3.3575735540124281E-2</v>
      </c>
    </row>
    <row r="117" spans="1:8" ht="15.75" thickBot="1" x14ac:dyDescent="0.3">
      <c r="A117" s="4">
        <v>44233</v>
      </c>
      <c r="B117" s="3">
        <v>1510</v>
      </c>
      <c r="C117" s="240">
        <v>1510.1999510000001</v>
      </c>
      <c r="D117" s="3">
        <v>1493</v>
      </c>
      <c r="E117" s="239">
        <v>1504</v>
      </c>
      <c r="F117" s="44">
        <v>1497.518677</v>
      </c>
      <c r="G117" s="47">
        <f t="shared" si="3"/>
        <v>-1.1062966295341406E-2</v>
      </c>
      <c r="H117" s="48">
        <f t="shared" si="2"/>
        <v>-0.19920751534460354</v>
      </c>
    </row>
    <row r="118" spans="1:8" ht="15.75" thickBot="1" x14ac:dyDescent="0.3">
      <c r="A118" s="4">
        <v>44261</v>
      </c>
      <c r="B118" s="3">
        <v>1508</v>
      </c>
      <c r="C118" s="240">
        <v>1524.9499510000001</v>
      </c>
      <c r="D118" s="3">
        <v>1487.75</v>
      </c>
      <c r="E118" s="239">
        <v>1520.5500489999999</v>
      </c>
      <c r="F118" s="44">
        <v>1513.997437</v>
      </c>
      <c r="G118" s="47">
        <f t="shared" si="3"/>
        <v>9.7195305632719175E-3</v>
      </c>
      <c r="H118" s="48">
        <f t="shared" si="2"/>
        <v>5.1700403726295929E-3</v>
      </c>
    </row>
    <row r="119" spans="1:8" ht="15.75" thickBot="1" x14ac:dyDescent="0.3">
      <c r="A119" s="4">
        <v>44292</v>
      </c>
      <c r="B119" s="3">
        <v>1516</v>
      </c>
      <c r="C119" s="240">
        <v>1520.650024</v>
      </c>
      <c r="D119" s="3">
        <v>1499.1999510000001</v>
      </c>
      <c r="E119" s="239">
        <v>1500.9499510000001</v>
      </c>
      <c r="F119" s="44">
        <v>1494.481812</v>
      </c>
      <c r="G119" s="47">
        <f t="shared" si="3"/>
        <v>-2.8236996928942344E-3</v>
      </c>
      <c r="H119" s="48">
        <f t="shared" si="2"/>
        <v>-5.4410201662796864E-2</v>
      </c>
    </row>
    <row r="120" spans="1:8" ht="15.75" thickBot="1" x14ac:dyDescent="0.3">
      <c r="A120" s="4">
        <v>44383</v>
      </c>
      <c r="B120" s="3">
        <v>1510</v>
      </c>
      <c r="C120" s="240">
        <v>1514</v>
      </c>
      <c r="D120" s="3">
        <v>1496</v>
      </c>
      <c r="E120" s="239">
        <v>1499.849976</v>
      </c>
      <c r="F120" s="44">
        <v>1493.3865969999999</v>
      </c>
      <c r="G120" s="47">
        <f t="shared" si="3"/>
        <v>-4.382735796274578E-3</v>
      </c>
      <c r="H120" s="48">
        <f t="shared" si="2"/>
        <v>-0.14655363560048795</v>
      </c>
    </row>
    <row r="121" spans="1:8" ht="15.75" thickBot="1" x14ac:dyDescent="0.3">
      <c r="A121" s="4">
        <v>44414</v>
      </c>
      <c r="B121" s="3">
        <v>1496.5500489999999</v>
      </c>
      <c r="C121" s="240">
        <v>1501.3000489999999</v>
      </c>
      <c r="D121" s="3">
        <v>1481.5</v>
      </c>
      <c r="E121" s="239">
        <v>1483.0500489999999</v>
      </c>
      <c r="F121" s="44">
        <v>1476.659058</v>
      </c>
      <c r="G121" s="47">
        <f t="shared" si="3"/>
        <v>-8.4237229407553606E-3</v>
      </c>
      <c r="H121" s="48">
        <f t="shared" si="2"/>
        <v>-0.32252549615022641</v>
      </c>
    </row>
    <row r="122" spans="1:8" ht="15.75" thickBot="1" x14ac:dyDescent="0.3">
      <c r="A122" s="4">
        <v>44445</v>
      </c>
      <c r="B122" s="3">
        <v>1483.900024</v>
      </c>
      <c r="C122" s="240">
        <v>1502</v>
      </c>
      <c r="D122" s="3">
        <v>1472.0500489999999</v>
      </c>
      <c r="E122" s="239">
        <v>1480.3000489999999</v>
      </c>
      <c r="F122" s="44">
        <v>1473.9208980000001</v>
      </c>
      <c r="G122" s="47">
        <f t="shared" si="3"/>
        <v>4.6612126744136561E-4</v>
      </c>
      <c r="H122" s="48">
        <f t="shared" si="2"/>
        <v>-0.31282690126874541</v>
      </c>
    </row>
    <row r="123" spans="1:8" ht="15.75" thickBot="1" x14ac:dyDescent="0.3">
      <c r="A123" s="4">
        <v>44475</v>
      </c>
      <c r="B123" s="3">
        <v>1482.099976</v>
      </c>
      <c r="C123" s="240">
        <v>1489</v>
      </c>
      <c r="D123" s="3">
        <v>1473.650024</v>
      </c>
      <c r="E123" s="239">
        <v>1481.0500489999999</v>
      </c>
      <c r="F123" s="44">
        <v>1474.667725</v>
      </c>
      <c r="G123" s="47">
        <f t="shared" si="3"/>
        <v>-8.6927996400711135E-3</v>
      </c>
      <c r="H123" s="48">
        <f t="shared" si="2"/>
        <v>-0.49295627240935763</v>
      </c>
    </row>
    <row r="124" spans="1:8" ht="15.75" thickBot="1" x14ac:dyDescent="0.3">
      <c r="A124" s="4">
        <v>44506</v>
      </c>
      <c r="B124" s="3">
        <v>1491</v>
      </c>
      <c r="C124" s="240">
        <v>1496.5500489999999</v>
      </c>
      <c r="D124" s="3">
        <v>1481.0500489999999</v>
      </c>
      <c r="E124" s="239">
        <v>1486.349976</v>
      </c>
      <c r="F124" s="44">
        <v>1479.9448239999999</v>
      </c>
      <c r="G124" s="47">
        <f t="shared" si="3"/>
        <v>5.0577380855894253E-3</v>
      </c>
      <c r="H124" s="48">
        <f t="shared" si="2"/>
        <v>-0.38834199714391165</v>
      </c>
    </row>
    <row r="125" spans="1:8" ht="15.75" thickBot="1" x14ac:dyDescent="0.3">
      <c r="A125" s="3" t="s">
        <v>85</v>
      </c>
      <c r="B125" s="3">
        <v>1478.25</v>
      </c>
      <c r="C125" s="240">
        <v>1486</v>
      </c>
      <c r="D125" s="3">
        <v>1462.5500489999999</v>
      </c>
      <c r="E125" s="239">
        <v>1479.4499510000001</v>
      </c>
      <c r="F125" s="44">
        <v>1473.0744629999999</v>
      </c>
      <c r="G125" s="47">
        <f t="shared" si="3"/>
        <v>-7.0745454918939646E-3</v>
      </c>
      <c r="H125" s="48">
        <f t="shared" si="2"/>
        <v>-0.53452458882642206</v>
      </c>
    </row>
    <row r="126" spans="1:8" ht="15.75" thickBot="1" x14ac:dyDescent="0.3">
      <c r="A126" s="3" t="s">
        <v>86</v>
      </c>
      <c r="B126" s="3">
        <v>1486</v>
      </c>
      <c r="C126" s="240">
        <v>1496</v>
      </c>
      <c r="D126" s="3">
        <v>1474.8000489999999</v>
      </c>
      <c r="E126" s="239">
        <v>1490.25</v>
      </c>
      <c r="F126" s="44">
        <v>1483.8280030000001</v>
      </c>
      <c r="G126" s="47">
        <f t="shared" si="3"/>
        <v>6.7069332567180799E-3</v>
      </c>
      <c r="H126" s="48">
        <f t="shared" si="2"/>
        <v>-0.39596353410287416</v>
      </c>
    </row>
    <row r="127" spans="1:8" ht="15.75" thickBot="1" x14ac:dyDescent="0.3">
      <c r="A127" s="3" t="s">
        <v>87</v>
      </c>
      <c r="B127" s="3">
        <v>1488</v>
      </c>
      <c r="C127" s="240">
        <v>1494</v>
      </c>
      <c r="D127" s="3">
        <v>1478.099976</v>
      </c>
      <c r="E127" s="239">
        <v>1484.599976</v>
      </c>
      <c r="F127" s="44">
        <v>1478.2022710000001</v>
      </c>
      <c r="G127" s="47">
        <f t="shared" si="3"/>
        <v>-1.3377928416599422E-3</v>
      </c>
      <c r="H127" s="48">
        <f t="shared" si="2"/>
        <v>-0.42367574504758371</v>
      </c>
    </row>
    <row r="128" spans="1:8" ht="15.75" thickBot="1" x14ac:dyDescent="0.3">
      <c r="A128" s="3" t="s">
        <v>88</v>
      </c>
      <c r="B128" s="3">
        <v>1466</v>
      </c>
      <c r="C128" s="240">
        <v>1478.75</v>
      </c>
      <c r="D128" s="3">
        <v>1460</v>
      </c>
      <c r="E128" s="239">
        <v>1466.099976</v>
      </c>
      <c r="F128" s="44">
        <v>1459.781982</v>
      </c>
      <c r="G128" s="47">
        <f t="shared" si="3"/>
        <v>-1.0259950400166098E-2</v>
      </c>
      <c r="H128" s="48">
        <f t="shared" si="2"/>
        <v>-0.63498135350099427</v>
      </c>
    </row>
    <row r="129" spans="1:8" ht="15.75" thickBot="1" x14ac:dyDescent="0.3">
      <c r="A129" s="3" t="s">
        <v>89</v>
      </c>
      <c r="B129" s="3">
        <v>1469.5</v>
      </c>
      <c r="C129" s="240">
        <v>1490</v>
      </c>
      <c r="D129" s="3">
        <v>1455</v>
      </c>
      <c r="E129" s="239">
        <v>1479.8000489999999</v>
      </c>
      <c r="F129" s="44">
        <v>1473.423096</v>
      </c>
      <c r="G129" s="47">
        <f t="shared" si="3"/>
        <v>7.5789836469082987E-3</v>
      </c>
      <c r="H129" s="48">
        <f t="shared" si="2"/>
        <v>-0.47910016693700286</v>
      </c>
    </row>
    <row r="130" spans="1:8" ht="15.75" thickBot="1" x14ac:dyDescent="0.3">
      <c r="A130" s="3" t="s">
        <v>90</v>
      </c>
      <c r="B130" s="3">
        <v>1461.349976</v>
      </c>
      <c r="C130" s="240">
        <v>1491.8000489999999</v>
      </c>
      <c r="D130" s="3">
        <v>1459</v>
      </c>
      <c r="E130" s="239">
        <v>1488.6999510000001</v>
      </c>
      <c r="F130" s="44">
        <v>1482.284668</v>
      </c>
      <c r="G130" s="47">
        <f t="shared" si="3"/>
        <v>1.2073574277834127E-3</v>
      </c>
      <c r="H130" s="48">
        <f t="shared" si="2"/>
        <v>-0.4541584981375969</v>
      </c>
    </row>
    <row r="131" spans="1:8" ht="15.75" thickBot="1" x14ac:dyDescent="0.3">
      <c r="A131" s="3" t="s">
        <v>91</v>
      </c>
      <c r="B131" s="3">
        <v>1497</v>
      </c>
      <c r="C131" s="240">
        <v>1508</v>
      </c>
      <c r="D131" s="3">
        <v>1480</v>
      </c>
      <c r="E131" s="239">
        <v>1483.8000489999999</v>
      </c>
      <c r="F131" s="44">
        <v>1477.405884</v>
      </c>
      <c r="G131" s="47">
        <f t="shared" si="3"/>
        <v>1.0800792200612967E-2</v>
      </c>
      <c r="H131" s="48">
        <f t="shared" si="2"/>
        <v>-0.22969026843461668</v>
      </c>
    </row>
    <row r="132" spans="1:8" ht="15.75" thickBot="1" x14ac:dyDescent="0.3">
      <c r="A132" s="3" t="s">
        <v>92</v>
      </c>
      <c r="B132" s="3">
        <v>1490</v>
      </c>
      <c r="C132" s="240">
        <v>1497.8000489999999</v>
      </c>
      <c r="D132" s="3">
        <v>1478.599976</v>
      </c>
      <c r="E132" s="239">
        <v>1485.5</v>
      </c>
      <c r="F132" s="44">
        <v>1479.0985109999999</v>
      </c>
      <c r="G132" s="47">
        <f t="shared" si="3"/>
        <v>-6.7868720379870764E-3</v>
      </c>
      <c r="H132" s="48">
        <f t="shared" ref="H132:H195" si="4">STANDARDIZE(C132,$Q$4,$Q$10)</f>
        <v>-0.37102186530346815</v>
      </c>
    </row>
    <row r="133" spans="1:8" ht="15.75" thickBot="1" x14ac:dyDescent="0.3">
      <c r="A133" s="3" t="s">
        <v>93</v>
      </c>
      <c r="B133" s="3">
        <v>1490</v>
      </c>
      <c r="C133" s="240">
        <v>1513.4499510000001</v>
      </c>
      <c r="D133" s="3">
        <v>1488</v>
      </c>
      <c r="E133" s="239">
        <v>1506.25</v>
      </c>
      <c r="F133" s="44">
        <v>1499.759033</v>
      </c>
      <c r="G133" s="47">
        <f t="shared" ref="G133:G196" si="5">LN(C133/C132)</f>
        <v>1.0394383000548795E-2</v>
      </c>
      <c r="H133" s="48">
        <f t="shared" si="4"/>
        <v>-0.15417517255945046</v>
      </c>
    </row>
    <row r="134" spans="1:8" ht="15.75" thickBot="1" x14ac:dyDescent="0.3">
      <c r="A134" s="3" t="s">
        <v>94</v>
      </c>
      <c r="B134" s="3">
        <v>1511.099976</v>
      </c>
      <c r="C134" s="240">
        <v>1522</v>
      </c>
      <c r="D134" s="3">
        <v>1507</v>
      </c>
      <c r="E134" s="239">
        <v>1515.099976</v>
      </c>
      <c r="F134" s="44">
        <v>1508.570923</v>
      </c>
      <c r="G134" s="47">
        <f t="shared" si="5"/>
        <v>5.6334788911680577E-3</v>
      </c>
      <c r="H134" s="48">
        <f t="shared" si="4"/>
        <v>-3.5704791821649658E-2</v>
      </c>
    </row>
    <row r="135" spans="1:8" ht="15.75" thickBot="1" x14ac:dyDescent="0.3">
      <c r="A135" s="3" t="s">
        <v>95</v>
      </c>
      <c r="B135" s="3">
        <v>1520</v>
      </c>
      <c r="C135" s="240">
        <v>1523</v>
      </c>
      <c r="D135" s="3">
        <v>1505</v>
      </c>
      <c r="E135" s="239">
        <v>1508.349976</v>
      </c>
      <c r="F135" s="44">
        <v>1501.849976</v>
      </c>
      <c r="G135" s="47">
        <f t="shared" si="5"/>
        <v>6.5681447353075359E-4</v>
      </c>
      <c r="H135" s="48">
        <f t="shared" si="4"/>
        <v>-2.1848686349294866E-2</v>
      </c>
    </row>
    <row r="136" spans="1:8" ht="15.75" thickBot="1" x14ac:dyDescent="0.3">
      <c r="A136" s="3" t="s">
        <v>96</v>
      </c>
      <c r="B136" s="3">
        <v>1507</v>
      </c>
      <c r="C136" s="240">
        <v>1508.1999510000001</v>
      </c>
      <c r="D136" s="3">
        <v>1492.150024</v>
      </c>
      <c r="E136" s="239">
        <v>1502.0500489999999</v>
      </c>
      <c r="F136" s="44">
        <v>1502.0500489999999</v>
      </c>
      <c r="G136" s="47">
        <f t="shared" si="5"/>
        <v>-9.7652196156754068E-3</v>
      </c>
      <c r="H136" s="48">
        <f t="shared" si="4"/>
        <v>-0.22691972628931312</v>
      </c>
    </row>
    <row r="137" spans="1:8" ht="15.75" thickBot="1" x14ac:dyDescent="0.3">
      <c r="A137" s="3" t="s">
        <v>97</v>
      </c>
      <c r="B137" s="3">
        <v>1498</v>
      </c>
      <c r="C137" s="240">
        <v>1509</v>
      </c>
      <c r="D137" s="3">
        <v>1494.099976</v>
      </c>
      <c r="E137" s="239">
        <v>1497.900024</v>
      </c>
      <c r="F137" s="44">
        <v>1497.900024</v>
      </c>
      <c r="G137" s="47">
        <f t="shared" si="5"/>
        <v>5.3032548836265793E-4</v>
      </c>
      <c r="H137" s="48">
        <f t="shared" si="4"/>
        <v>-0.21583416296226191</v>
      </c>
    </row>
    <row r="138" spans="1:8" ht="15.75" thickBot="1" x14ac:dyDescent="0.3">
      <c r="A138" s="4">
        <v>44203</v>
      </c>
      <c r="B138" s="3">
        <v>1502</v>
      </c>
      <c r="C138" s="240">
        <v>1502</v>
      </c>
      <c r="D138" s="3">
        <v>1483</v>
      </c>
      <c r="E138" s="239">
        <v>1486.75</v>
      </c>
      <c r="F138" s="44">
        <v>1486.75</v>
      </c>
      <c r="G138" s="47">
        <f t="shared" si="5"/>
        <v>-4.6496264437687921E-3</v>
      </c>
      <c r="H138" s="48">
        <f t="shared" si="4"/>
        <v>-0.31282690126874541</v>
      </c>
    </row>
    <row r="139" spans="1:8" ht="15.75" thickBot="1" x14ac:dyDescent="0.3">
      <c r="A139" s="4">
        <v>44234</v>
      </c>
      <c r="B139" s="3">
        <v>1485</v>
      </c>
      <c r="C139" s="240">
        <v>1489.25</v>
      </c>
      <c r="D139" s="3">
        <v>1477</v>
      </c>
      <c r="E139" s="239">
        <v>1480.400024</v>
      </c>
      <c r="F139" s="44">
        <v>1480.400024</v>
      </c>
      <c r="G139" s="47">
        <f t="shared" si="5"/>
        <v>-8.5249158152832655E-3</v>
      </c>
      <c r="H139" s="48">
        <f t="shared" si="4"/>
        <v>-0.48949224604126895</v>
      </c>
    </row>
    <row r="140" spans="1:8" ht="15.75" thickBot="1" x14ac:dyDescent="0.3">
      <c r="A140" s="4">
        <v>44323</v>
      </c>
      <c r="B140" s="3">
        <v>1489.9499510000001</v>
      </c>
      <c r="C140" s="240">
        <v>1504.5</v>
      </c>
      <c r="D140" s="3">
        <v>1484.5500489999999</v>
      </c>
      <c r="E140" s="239">
        <v>1495.4499510000001</v>
      </c>
      <c r="F140" s="44">
        <v>1495.4499510000001</v>
      </c>
      <c r="G140" s="47">
        <f t="shared" si="5"/>
        <v>1.0187979561302995E-2</v>
      </c>
      <c r="H140" s="48">
        <f t="shared" si="4"/>
        <v>-0.27818663758785844</v>
      </c>
    </row>
    <row r="141" spans="1:8" ht="15.75" thickBot="1" x14ac:dyDescent="0.3">
      <c r="A141" s="4">
        <v>44354</v>
      </c>
      <c r="B141" s="3">
        <v>1497</v>
      </c>
      <c r="C141" s="240">
        <v>1540</v>
      </c>
      <c r="D141" s="3">
        <v>1496</v>
      </c>
      <c r="E141" s="239">
        <v>1534.6999510000001</v>
      </c>
      <c r="F141" s="44">
        <v>1534.6999510000001</v>
      </c>
      <c r="G141" s="47">
        <f t="shared" si="5"/>
        <v>2.3321799337574826E-2</v>
      </c>
      <c r="H141" s="48">
        <f t="shared" si="4"/>
        <v>0.21370510668073653</v>
      </c>
    </row>
    <row r="142" spans="1:8" ht="15.75" thickBot="1" x14ac:dyDescent="0.3">
      <c r="A142" s="4">
        <v>44384</v>
      </c>
      <c r="B142" s="3">
        <v>1534</v>
      </c>
      <c r="C142" s="240">
        <v>1545.349976</v>
      </c>
      <c r="D142" s="3">
        <v>1527.6999510000001</v>
      </c>
      <c r="E142" s="239">
        <v>1539.5</v>
      </c>
      <c r="F142" s="44">
        <v>1539.5</v>
      </c>
      <c r="G142" s="47">
        <f t="shared" si="5"/>
        <v>3.4679899548561359E-3</v>
      </c>
      <c r="H142" s="48">
        <f t="shared" si="4"/>
        <v>0.28783493841130287</v>
      </c>
    </row>
    <row r="143" spans="1:8" ht="15.75" thickBot="1" x14ac:dyDescent="0.3">
      <c r="A143" s="4">
        <v>44415</v>
      </c>
      <c r="B143" s="3">
        <v>1525</v>
      </c>
      <c r="C143" s="240">
        <v>1537.6999510000001</v>
      </c>
      <c r="D143" s="3">
        <v>1513.4499510000001</v>
      </c>
      <c r="E143" s="239">
        <v>1520.4499510000001</v>
      </c>
      <c r="F143" s="44">
        <v>1520.4499510000001</v>
      </c>
      <c r="G143" s="47">
        <f t="shared" si="5"/>
        <v>-4.9626447066580034E-3</v>
      </c>
      <c r="H143" s="48">
        <f t="shared" si="4"/>
        <v>0.18183538514515313</v>
      </c>
    </row>
    <row r="144" spans="1:8" ht="15.75" thickBot="1" x14ac:dyDescent="0.3">
      <c r="A144" s="4">
        <v>44446</v>
      </c>
      <c r="B144" s="3">
        <v>1512.5500489999999</v>
      </c>
      <c r="C144" s="240">
        <v>1516</v>
      </c>
      <c r="D144" s="3">
        <v>1497.5</v>
      </c>
      <c r="E144" s="239">
        <v>1502</v>
      </c>
      <c r="F144" s="44">
        <v>1502</v>
      </c>
      <c r="G144" s="47">
        <f t="shared" si="5"/>
        <v>-1.4212474453556199E-2</v>
      </c>
      <c r="H144" s="48">
        <f t="shared" si="4"/>
        <v>-0.11884142465577838</v>
      </c>
    </row>
    <row r="145" spans="1:8" ht="15.75" thickBot="1" x14ac:dyDescent="0.3">
      <c r="A145" s="4">
        <v>44537</v>
      </c>
      <c r="B145" s="3">
        <v>1502</v>
      </c>
      <c r="C145" s="240">
        <v>1502</v>
      </c>
      <c r="D145" s="3">
        <v>1484</v>
      </c>
      <c r="E145" s="239">
        <v>1487</v>
      </c>
      <c r="F145" s="44">
        <v>1487</v>
      </c>
      <c r="G145" s="47">
        <f t="shared" si="5"/>
        <v>-9.2777338782368771E-3</v>
      </c>
      <c r="H145" s="48">
        <f t="shared" si="4"/>
        <v>-0.31282690126874541</v>
      </c>
    </row>
    <row r="146" spans="1:8" ht="15.75" thickBot="1" x14ac:dyDescent="0.3">
      <c r="A146" s="3" t="s">
        <v>98</v>
      </c>
      <c r="B146" s="3">
        <v>1496.099976</v>
      </c>
      <c r="C146" s="240">
        <v>1506.099976</v>
      </c>
      <c r="D146" s="3">
        <v>1484.099976</v>
      </c>
      <c r="E146" s="239">
        <v>1501.849976</v>
      </c>
      <c r="F146" s="44">
        <v>1501.849976</v>
      </c>
      <c r="G146" s="47">
        <f t="shared" si="5"/>
        <v>2.7259589585257966E-3</v>
      </c>
      <c r="H146" s="48">
        <f t="shared" si="4"/>
        <v>-0.25601720137862255</v>
      </c>
    </row>
    <row r="147" spans="1:8" ht="15.75" thickBot="1" x14ac:dyDescent="0.3">
      <c r="A147" s="3" t="s">
        <v>99</v>
      </c>
      <c r="B147" s="3">
        <v>1497.5</v>
      </c>
      <c r="C147" s="240">
        <v>1507.349976</v>
      </c>
      <c r="D147" s="3">
        <v>1491.099976</v>
      </c>
      <c r="E147" s="239">
        <v>1499.150024</v>
      </c>
      <c r="F147" s="44">
        <v>1499.150024</v>
      </c>
      <c r="G147" s="47">
        <f t="shared" si="5"/>
        <v>8.296139584890327E-4</v>
      </c>
      <c r="H147" s="48">
        <f t="shared" si="4"/>
        <v>-0.23869706953817907</v>
      </c>
    </row>
    <row r="148" spans="1:8" ht="15.75" thickBot="1" x14ac:dyDescent="0.3">
      <c r="A148" s="3" t="s">
        <v>100</v>
      </c>
      <c r="B148" s="3">
        <v>1505</v>
      </c>
      <c r="C148" s="240">
        <v>1526.75</v>
      </c>
      <c r="D148" s="3">
        <v>1499.650024</v>
      </c>
      <c r="E148" s="239">
        <v>1520.6999510000001</v>
      </c>
      <c r="F148" s="44">
        <v>1520.6999510000001</v>
      </c>
      <c r="G148" s="47">
        <f t="shared" si="5"/>
        <v>1.2788166862149257E-2</v>
      </c>
      <c r="H148" s="48">
        <f t="shared" si="4"/>
        <v>3.0111709172035588E-2</v>
      </c>
    </row>
    <row r="149" spans="1:8" ht="15.75" thickBot="1" x14ac:dyDescent="0.3">
      <c r="A149" s="3" t="s">
        <v>101</v>
      </c>
      <c r="B149" s="3">
        <v>1527.9499510000001</v>
      </c>
      <c r="C149" s="240">
        <v>1529.9499510000001</v>
      </c>
      <c r="D149" s="3">
        <v>1518.8000489999999</v>
      </c>
      <c r="E149" s="239">
        <v>1522.349976</v>
      </c>
      <c r="F149" s="44">
        <v>1522.349976</v>
      </c>
      <c r="G149" s="47">
        <f t="shared" si="5"/>
        <v>2.0937299834896781E-3</v>
      </c>
      <c r="H149" s="48">
        <f t="shared" si="4"/>
        <v>7.4450567734403533E-2</v>
      </c>
    </row>
    <row r="150" spans="1:8" ht="15.75" thickBot="1" x14ac:dyDescent="0.3">
      <c r="A150" s="3" t="s">
        <v>102</v>
      </c>
      <c r="B150" s="3">
        <v>1487</v>
      </c>
      <c r="C150" s="240">
        <v>1488.849976</v>
      </c>
      <c r="D150" s="3">
        <v>1466</v>
      </c>
      <c r="E150" s="239">
        <v>1471</v>
      </c>
      <c r="F150" s="44">
        <v>1471</v>
      </c>
      <c r="G150" s="47">
        <f t="shared" si="5"/>
        <v>-2.7231029347877311E-2</v>
      </c>
      <c r="H150" s="48">
        <f t="shared" si="4"/>
        <v>-0.49503502077674261</v>
      </c>
    </row>
    <row r="151" spans="1:8" ht="15.75" thickBot="1" x14ac:dyDescent="0.3">
      <c r="A151" s="3" t="s">
        <v>103</v>
      </c>
      <c r="B151" s="3">
        <v>1442</v>
      </c>
      <c r="C151" s="240">
        <v>1454</v>
      </c>
      <c r="D151" s="3">
        <v>1436.150024</v>
      </c>
      <c r="E151" s="239">
        <v>1443.150024</v>
      </c>
      <c r="F151" s="44">
        <v>1443.150024</v>
      </c>
      <c r="G151" s="47">
        <f t="shared" si="5"/>
        <v>-2.3685614645391935E-2</v>
      </c>
      <c r="H151" s="48">
        <f t="shared" si="4"/>
        <v>-0.97791996394177527</v>
      </c>
    </row>
    <row r="152" spans="1:8" ht="15.75" thickBot="1" x14ac:dyDescent="0.3">
      <c r="A152" s="3" t="s">
        <v>104</v>
      </c>
      <c r="B152" s="3">
        <v>1456.099976</v>
      </c>
      <c r="C152" s="240">
        <v>1468.5</v>
      </c>
      <c r="D152" s="3">
        <v>1445</v>
      </c>
      <c r="E152" s="239">
        <v>1448.6999510000001</v>
      </c>
      <c r="F152" s="44">
        <v>1448.6999510000001</v>
      </c>
      <c r="G152" s="47">
        <f t="shared" si="5"/>
        <v>9.9230925452100192E-3</v>
      </c>
      <c r="H152" s="48">
        <f t="shared" si="4"/>
        <v>-0.77700643459263086</v>
      </c>
    </row>
    <row r="153" spans="1:8" ht="15.75" thickBot="1" x14ac:dyDescent="0.3">
      <c r="A153" s="3" t="s">
        <v>105</v>
      </c>
      <c r="B153" s="3">
        <v>1451.5</v>
      </c>
      <c r="C153" s="240">
        <v>1457.4499510000001</v>
      </c>
      <c r="D153" s="3">
        <v>1435.3000489999999</v>
      </c>
      <c r="E153" s="239">
        <v>1442.75</v>
      </c>
      <c r="F153" s="44">
        <v>1442.75</v>
      </c>
      <c r="G153" s="47">
        <f t="shared" si="5"/>
        <v>-7.5531719401572012E-3</v>
      </c>
      <c r="H153" s="48">
        <f t="shared" si="4"/>
        <v>-0.93011707901131857</v>
      </c>
    </row>
    <row r="154" spans="1:8" ht="15.75" thickBot="1" x14ac:dyDescent="0.3">
      <c r="A154" s="3" t="s">
        <v>106</v>
      </c>
      <c r="B154" s="3">
        <v>1430</v>
      </c>
      <c r="C154" s="240">
        <v>1444</v>
      </c>
      <c r="D154" s="3">
        <v>1428.099976</v>
      </c>
      <c r="E154" s="239">
        <v>1434.5500489999999</v>
      </c>
      <c r="F154" s="44">
        <v>1434.5500489999999</v>
      </c>
      <c r="G154" s="47">
        <f t="shared" si="5"/>
        <v>-9.2712592457459882E-3</v>
      </c>
      <c r="H154" s="48">
        <f t="shared" si="4"/>
        <v>-1.1164810186653231</v>
      </c>
    </row>
    <row r="155" spans="1:8" ht="15.75" thickBot="1" x14ac:dyDescent="0.3">
      <c r="A155" s="3" t="s">
        <v>107</v>
      </c>
      <c r="B155" s="3">
        <v>1436.099976</v>
      </c>
      <c r="C155" s="240">
        <v>1449.900024</v>
      </c>
      <c r="D155" s="3">
        <v>1436.099976</v>
      </c>
      <c r="E155" s="239">
        <v>1439.75</v>
      </c>
      <c r="F155" s="44">
        <v>1439.75</v>
      </c>
      <c r="G155" s="47">
        <f t="shared" si="5"/>
        <v>4.0775646192421789E-3</v>
      </c>
      <c r="H155" s="48">
        <f t="shared" si="4"/>
        <v>-1.0347296638318981</v>
      </c>
    </row>
    <row r="156" spans="1:8" ht="15.75" thickBot="1" x14ac:dyDescent="0.3">
      <c r="A156" s="3" t="s">
        <v>108</v>
      </c>
      <c r="B156" s="3">
        <v>1435.0500489999999</v>
      </c>
      <c r="C156" s="240">
        <v>1438.6999510000001</v>
      </c>
      <c r="D156" s="3">
        <v>1404</v>
      </c>
      <c r="E156" s="239">
        <v>1417.3000489999999</v>
      </c>
      <c r="F156" s="44">
        <v>1417.3000489999999</v>
      </c>
      <c r="G156" s="47">
        <f t="shared" si="5"/>
        <v>-7.7547110875519501E-3</v>
      </c>
      <c r="H156" s="48">
        <f t="shared" si="4"/>
        <v>-1.1899190566179709</v>
      </c>
    </row>
    <row r="157" spans="1:8" ht="15.75" thickBot="1" x14ac:dyDescent="0.3">
      <c r="A157" s="3" t="s">
        <v>109</v>
      </c>
      <c r="B157" s="3">
        <v>1428.25</v>
      </c>
      <c r="C157" s="240">
        <v>1429.9499510000001</v>
      </c>
      <c r="D157" s="3">
        <v>1413.3000489999999</v>
      </c>
      <c r="E157" s="239">
        <v>1418.25</v>
      </c>
      <c r="F157" s="44">
        <v>1418.25</v>
      </c>
      <c r="G157" s="47">
        <f t="shared" si="5"/>
        <v>-6.1004496436979352E-3</v>
      </c>
      <c r="H157" s="48">
        <f t="shared" si="4"/>
        <v>-1.3111599795010753</v>
      </c>
    </row>
    <row r="158" spans="1:8" ht="15.75" thickBot="1" x14ac:dyDescent="0.3">
      <c r="A158" s="3" t="s">
        <v>110</v>
      </c>
      <c r="B158" s="3">
        <v>1419</v>
      </c>
      <c r="C158" s="240">
        <v>1431.75</v>
      </c>
      <c r="D158" s="3">
        <v>1407.9499510000001</v>
      </c>
      <c r="E158" s="239">
        <v>1426.4499510000001</v>
      </c>
      <c r="F158" s="44">
        <v>1426.4499510000001</v>
      </c>
      <c r="G158" s="47">
        <f t="shared" si="5"/>
        <v>1.2580279332026969E-3</v>
      </c>
      <c r="H158" s="48">
        <f t="shared" si="4"/>
        <v>-1.2862183107016694</v>
      </c>
    </row>
    <row r="159" spans="1:8" ht="15.75" thickBot="1" x14ac:dyDescent="0.3">
      <c r="A159" s="4">
        <v>44235</v>
      </c>
      <c r="B159" s="3">
        <v>1435</v>
      </c>
      <c r="C159" s="240">
        <v>1435</v>
      </c>
      <c r="D159" s="3">
        <v>1416.25</v>
      </c>
      <c r="E159" s="239">
        <v>1422.650024</v>
      </c>
      <c r="F159" s="44">
        <v>1422.650024</v>
      </c>
      <c r="G159" s="47">
        <f t="shared" si="5"/>
        <v>2.2673769197548441E-3</v>
      </c>
      <c r="H159" s="48">
        <f t="shared" si="4"/>
        <v>-1.2411859679165163</v>
      </c>
    </row>
    <row r="160" spans="1:8" ht="15.75" thickBot="1" x14ac:dyDescent="0.3">
      <c r="A160" s="4">
        <v>44263</v>
      </c>
      <c r="B160" s="3">
        <v>1410</v>
      </c>
      <c r="C160" s="240">
        <v>1439.900024</v>
      </c>
      <c r="D160" s="3">
        <v>1410</v>
      </c>
      <c r="E160" s="239">
        <v>1434.6999510000001</v>
      </c>
      <c r="F160" s="44">
        <v>1434.6999510000001</v>
      </c>
      <c r="G160" s="47">
        <f t="shared" si="5"/>
        <v>3.4088341883273536E-3</v>
      </c>
      <c r="H160" s="48">
        <f t="shared" si="4"/>
        <v>-1.173290718555446</v>
      </c>
    </row>
    <row r="161" spans="1:8" ht="15.75" thickBot="1" x14ac:dyDescent="0.3">
      <c r="A161" s="4">
        <v>44294</v>
      </c>
      <c r="B161" s="3">
        <v>1441</v>
      </c>
      <c r="C161" s="240">
        <v>1474.5</v>
      </c>
      <c r="D161" s="3">
        <v>1440</v>
      </c>
      <c r="E161" s="239">
        <v>1465.3000489999999</v>
      </c>
      <c r="F161" s="44">
        <v>1465.3000489999999</v>
      </c>
      <c r="G161" s="47">
        <f t="shared" si="5"/>
        <v>2.3745265873282111E-2</v>
      </c>
      <c r="H161" s="48">
        <f t="shared" si="4"/>
        <v>-0.6938698017585021</v>
      </c>
    </row>
    <row r="162" spans="1:8" ht="15.75" thickBot="1" x14ac:dyDescent="0.3">
      <c r="A162" s="4">
        <v>44324</v>
      </c>
      <c r="B162" s="3">
        <v>1467.099976</v>
      </c>
      <c r="C162" s="240">
        <v>1507.0500489999999</v>
      </c>
      <c r="D162" s="3">
        <v>1457.400024</v>
      </c>
      <c r="E162" s="239">
        <v>1484.849976</v>
      </c>
      <c r="F162" s="44">
        <v>1484.849976</v>
      </c>
      <c r="G162" s="47">
        <f t="shared" si="5"/>
        <v>2.1835180834953061E-2</v>
      </c>
      <c r="H162" s="48">
        <f t="shared" si="4"/>
        <v>-0.24285288968418636</v>
      </c>
    </row>
    <row r="163" spans="1:8" ht="15.75" thickBot="1" x14ac:dyDescent="0.3">
      <c r="A163" s="4">
        <v>44355</v>
      </c>
      <c r="B163" s="3">
        <v>1483.5500489999999</v>
      </c>
      <c r="C163" s="240">
        <v>1500</v>
      </c>
      <c r="D163" s="3">
        <v>1474</v>
      </c>
      <c r="E163" s="239">
        <v>1492.650024</v>
      </c>
      <c r="F163" s="44">
        <v>1492.650024</v>
      </c>
      <c r="G163" s="47">
        <f t="shared" si="5"/>
        <v>-4.6890219999825011E-3</v>
      </c>
      <c r="H163" s="48">
        <f t="shared" si="4"/>
        <v>-0.34053911221345501</v>
      </c>
    </row>
    <row r="164" spans="1:8" ht="15.75" thickBot="1" x14ac:dyDescent="0.3">
      <c r="A164" s="4">
        <v>44447</v>
      </c>
      <c r="B164" s="3">
        <v>1492</v>
      </c>
      <c r="C164" s="240">
        <v>1507.349976</v>
      </c>
      <c r="D164" s="3">
        <v>1476</v>
      </c>
      <c r="E164" s="239">
        <v>1503.900024</v>
      </c>
      <c r="F164" s="44">
        <v>1503.900024</v>
      </c>
      <c r="G164" s="47">
        <f t="shared" si="5"/>
        <v>4.8880181507934611E-3</v>
      </c>
      <c r="H164" s="48">
        <f t="shared" si="4"/>
        <v>-0.23869706953817907</v>
      </c>
    </row>
    <row r="165" spans="1:8" ht="15.75" thickBot="1" x14ac:dyDescent="0.3">
      <c r="A165" s="4">
        <v>44477</v>
      </c>
      <c r="B165" s="3">
        <v>1489</v>
      </c>
      <c r="C165" s="240">
        <v>1519.75</v>
      </c>
      <c r="D165" s="3">
        <v>1489</v>
      </c>
      <c r="E165" s="239">
        <v>1507.650024</v>
      </c>
      <c r="F165" s="44">
        <v>1507.650024</v>
      </c>
      <c r="G165" s="47">
        <f t="shared" si="5"/>
        <v>8.1927213877368097E-3</v>
      </c>
      <c r="H165" s="48">
        <f t="shared" si="4"/>
        <v>-6.6881029134447934E-2</v>
      </c>
    </row>
    <row r="166" spans="1:8" ht="15.75" thickBot="1" x14ac:dyDescent="0.3">
      <c r="A166" s="4">
        <v>44508</v>
      </c>
      <c r="B166" s="3">
        <v>1514.900024</v>
      </c>
      <c r="C166" s="240">
        <v>1518.849976</v>
      </c>
      <c r="D166" s="3">
        <v>1491.0500489999999</v>
      </c>
      <c r="E166" s="239">
        <v>1494.9499510000001</v>
      </c>
      <c r="F166" s="44">
        <v>1494.9499510000001</v>
      </c>
      <c r="G166" s="47">
        <f t="shared" si="5"/>
        <v>-5.9239388759907646E-4</v>
      </c>
      <c r="H166" s="48">
        <f t="shared" si="4"/>
        <v>-7.9351856606098989E-2</v>
      </c>
    </row>
    <row r="167" spans="1:8" ht="15.75" thickBot="1" x14ac:dyDescent="0.3">
      <c r="A167" s="4">
        <v>44538</v>
      </c>
      <c r="B167" s="3">
        <v>1497</v>
      </c>
      <c r="C167" s="240">
        <v>1507.599976</v>
      </c>
      <c r="D167" s="3">
        <v>1489.3000489999999</v>
      </c>
      <c r="E167" s="239">
        <v>1501.400024</v>
      </c>
      <c r="F167" s="44">
        <v>1501.400024</v>
      </c>
      <c r="G167" s="47">
        <f t="shared" si="5"/>
        <v>-7.4344872675945828E-3</v>
      </c>
      <c r="H167" s="48">
        <f t="shared" si="4"/>
        <v>-0.23523304317009036</v>
      </c>
    </row>
    <row r="168" spans="1:8" ht="15.75" thickBot="1" x14ac:dyDescent="0.3">
      <c r="A168" s="3" t="s">
        <v>111</v>
      </c>
      <c r="B168" s="3">
        <v>1501.1999510000001</v>
      </c>
      <c r="C168" s="240">
        <v>1531</v>
      </c>
      <c r="D168" s="3">
        <v>1501</v>
      </c>
      <c r="E168" s="239">
        <v>1526.1999510000001</v>
      </c>
      <c r="F168" s="44">
        <v>1526.1999510000001</v>
      </c>
      <c r="G168" s="47">
        <f t="shared" si="5"/>
        <v>1.5402150184045643E-2</v>
      </c>
      <c r="H168" s="48">
        <f t="shared" si="4"/>
        <v>8.9000157429543439E-2</v>
      </c>
    </row>
    <row r="169" spans="1:8" ht="15.75" thickBot="1" x14ac:dyDescent="0.3">
      <c r="A169" s="3" t="s">
        <v>112</v>
      </c>
      <c r="B169" s="3">
        <v>1526.150024</v>
      </c>
      <c r="C169" s="240">
        <v>1535</v>
      </c>
      <c r="D169" s="3">
        <v>1521.4499510000001</v>
      </c>
      <c r="E169" s="239">
        <v>1530.599976</v>
      </c>
      <c r="F169" s="44">
        <v>1530.599976</v>
      </c>
      <c r="G169" s="47">
        <f t="shared" si="5"/>
        <v>2.6092643636138452E-3</v>
      </c>
      <c r="H169" s="48">
        <f t="shared" si="4"/>
        <v>0.14442457931896258</v>
      </c>
    </row>
    <row r="170" spans="1:8" ht="15.75" thickBot="1" x14ac:dyDescent="0.3">
      <c r="A170" s="3" t="s">
        <v>113</v>
      </c>
      <c r="B170" s="3">
        <v>1517.1999510000001</v>
      </c>
      <c r="C170" s="240">
        <v>1524</v>
      </c>
      <c r="D170" s="3">
        <v>1505.3000489999999</v>
      </c>
      <c r="E170" s="239">
        <v>1514.650024</v>
      </c>
      <c r="F170" s="44">
        <v>1514.650024</v>
      </c>
      <c r="G170" s="47">
        <f t="shared" si="5"/>
        <v>-7.1919237747059932E-3</v>
      </c>
      <c r="H170" s="48">
        <f t="shared" si="4"/>
        <v>-7.9925808769400787E-3</v>
      </c>
    </row>
    <row r="171" spans="1:8" ht="15.75" thickBot="1" x14ac:dyDescent="0.3">
      <c r="A171" s="3" t="s">
        <v>114</v>
      </c>
      <c r="B171" s="3">
        <v>1556.6999510000001</v>
      </c>
      <c r="C171" s="240">
        <v>1565.349976</v>
      </c>
      <c r="D171" s="3">
        <v>1508.349976</v>
      </c>
      <c r="E171" s="239">
        <v>1513</v>
      </c>
      <c r="F171" s="44">
        <v>1513</v>
      </c>
      <c r="G171" s="47">
        <f t="shared" si="5"/>
        <v>2.6770968563968784E-2</v>
      </c>
      <c r="H171" s="48">
        <f t="shared" si="4"/>
        <v>0.56495704785839862</v>
      </c>
    </row>
    <row r="172" spans="1:8" ht="15.75" thickBot="1" x14ac:dyDescent="0.3">
      <c r="A172" s="3" t="s">
        <v>115</v>
      </c>
      <c r="B172" s="3">
        <v>1486.0500489999999</v>
      </c>
      <c r="C172" s="240">
        <v>1519.8000489999999</v>
      </c>
      <c r="D172" s="3">
        <v>1486.0500489999999</v>
      </c>
      <c r="E172" s="239">
        <v>1514.75</v>
      </c>
      <c r="F172" s="44">
        <v>1514.75</v>
      </c>
      <c r="G172" s="47">
        <f t="shared" si="5"/>
        <v>-2.9530646333791981E-2</v>
      </c>
      <c r="H172" s="48">
        <f t="shared" si="4"/>
        <v>-6.6187544911662816E-2</v>
      </c>
    </row>
    <row r="173" spans="1:8" ht="15.75" thickBot="1" x14ac:dyDescent="0.3">
      <c r="A173" s="3" t="s">
        <v>116</v>
      </c>
      <c r="B173" s="3">
        <v>1529.849976</v>
      </c>
      <c r="C173" s="240">
        <v>1533.150024</v>
      </c>
      <c r="D173" s="3">
        <v>1508.650024</v>
      </c>
      <c r="E173" s="239">
        <v>1524.599976</v>
      </c>
      <c r="F173" s="44">
        <v>1524.599976</v>
      </c>
      <c r="G173" s="47">
        <f t="shared" si="5"/>
        <v>8.7456786204722064E-3</v>
      </c>
      <c r="H173" s="48">
        <f t="shared" si="4"/>
        <v>0.11879111674163799</v>
      </c>
    </row>
    <row r="174" spans="1:8" ht="15.75" thickBot="1" x14ac:dyDescent="0.3">
      <c r="A174" s="3" t="s">
        <v>117</v>
      </c>
      <c r="B174" s="3">
        <v>1530</v>
      </c>
      <c r="C174" s="240">
        <v>1564.5</v>
      </c>
      <c r="D174" s="3">
        <v>1527.4499510000001</v>
      </c>
      <c r="E174" s="239">
        <v>1558.849976</v>
      </c>
      <c r="F174" s="44">
        <v>1558.849976</v>
      </c>
      <c r="G174" s="47">
        <f t="shared" si="5"/>
        <v>2.024182601169628E-2</v>
      </c>
      <c r="H174" s="48">
        <f t="shared" si="4"/>
        <v>0.55317969075342888</v>
      </c>
    </row>
    <row r="175" spans="1:8" ht="15.75" thickBot="1" x14ac:dyDescent="0.3">
      <c r="A175" s="3" t="s">
        <v>118</v>
      </c>
      <c r="B175" s="3">
        <v>1552.099976</v>
      </c>
      <c r="C175" s="240">
        <v>1564.8000489999999</v>
      </c>
      <c r="D175" s="3">
        <v>1548</v>
      </c>
      <c r="E175" s="239">
        <v>1557.400024</v>
      </c>
      <c r="F175" s="44">
        <v>1557.400024</v>
      </c>
      <c r="G175" s="47">
        <f t="shared" si="5"/>
        <v>1.9176748552152072E-4</v>
      </c>
      <c r="H175" s="48">
        <f t="shared" si="4"/>
        <v>0.55733720134430265</v>
      </c>
    </row>
    <row r="176" spans="1:8" ht="15.75" thickBot="1" x14ac:dyDescent="0.3">
      <c r="A176" s="3" t="s">
        <v>119</v>
      </c>
      <c r="B176" s="3">
        <v>1550</v>
      </c>
      <c r="C176" s="240">
        <v>1571</v>
      </c>
      <c r="D176" s="3">
        <v>1543.4499510000001</v>
      </c>
      <c r="E176" s="239">
        <v>1554.8000489999999</v>
      </c>
      <c r="F176" s="44">
        <v>1554.8000489999999</v>
      </c>
      <c r="G176" s="47">
        <f t="shared" si="5"/>
        <v>3.9543076611628543E-3</v>
      </c>
      <c r="H176" s="48">
        <f t="shared" si="4"/>
        <v>0.64324437632373499</v>
      </c>
    </row>
    <row r="177" spans="1:8" ht="15.75" thickBot="1" x14ac:dyDescent="0.3">
      <c r="A177" s="3" t="s">
        <v>120</v>
      </c>
      <c r="B177" s="3">
        <v>1552</v>
      </c>
      <c r="C177" s="240">
        <v>1558.650024</v>
      </c>
      <c r="D177" s="3">
        <v>1545.25</v>
      </c>
      <c r="E177" s="239">
        <v>1548.4499510000001</v>
      </c>
      <c r="F177" s="44">
        <v>1548.4499510000001</v>
      </c>
      <c r="G177" s="47">
        <f t="shared" si="5"/>
        <v>-7.8922818909153303E-3</v>
      </c>
      <c r="H177" s="48">
        <f t="shared" si="4"/>
        <v>0.4721218062866851</v>
      </c>
    </row>
    <row r="178" spans="1:8" ht="15.75" thickBot="1" x14ac:dyDescent="0.3">
      <c r="A178" s="3" t="s">
        <v>121</v>
      </c>
      <c r="B178" s="3">
        <v>1555.599976</v>
      </c>
      <c r="C178" s="240">
        <v>1570</v>
      </c>
      <c r="D178" s="3">
        <v>1551.599976</v>
      </c>
      <c r="E178" s="239">
        <v>1568.25</v>
      </c>
      <c r="F178" s="44">
        <v>1568.25</v>
      </c>
      <c r="G178" s="47">
        <f t="shared" si="5"/>
        <v>7.2555419776478428E-3</v>
      </c>
      <c r="H178" s="48">
        <f t="shared" si="4"/>
        <v>0.62938827085138016</v>
      </c>
    </row>
    <row r="179" spans="1:8" ht="15.75" thickBot="1" x14ac:dyDescent="0.3">
      <c r="A179" s="3" t="s">
        <v>122</v>
      </c>
      <c r="B179" s="3">
        <v>1563.5</v>
      </c>
      <c r="C179" s="240">
        <v>1583.349976</v>
      </c>
      <c r="D179" s="3">
        <v>1562.1999510000001</v>
      </c>
      <c r="E179" s="239">
        <v>1581.400024</v>
      </c>
      <c r="F179" s="44">
        <v>1581.400024</v>
      </c>
      <c r="G179" s="47">
        <f t="shared" si="5"/>
        <v>8.4672211208764378E-3</v>
      </c>
      <c r="H179" s="48">
        <f t="shared" si="4"/>
        <v>0.81436694636078488</v>
      </c>
    </row>
    <row r="180" spans="1:8" ht="15.75" thickBot="1" x14ac:dyDescent="0.3">
      <c r="A180" s="4">
        <v>44205</v>
      </c>
      <c r="B180" s="3">
        <v>1575</v>
      </c>
      <c r="C180" s="240">
        <v>1598</v>
      </c>
      <c r="D180" s="3">
        <v>1574.5</v>
      </c>
      <c r="E180" s="239">
        <v>1579.099976</v>
      </c>
      <c r="F180" s="44">
        <v>1579.099976</v>
      </c>
      <c r="G180" s="47">
        <f t="shared" si="5"/>
        <v>9.2100068629899241E-3</v>
      </c>
      <c r="H180" s="48">
        <f t="shared" si="4"/>
        <v>1.0173592240773142</v>
      </c>
    </row>
    <row r="181" spans="1:8" ht="15.75" thickBot="1" x14ac:dyDescent="0.3">
      <c r="A181" s="4">
        <v>44236</v>
      </c>
      <c r="B181" s="3">
        <v>1574.099976</v>
      </c>
      <c r="C181" s="240">
        <v>1592</v>
      </c>
      <c r="D181" s="3">
        <v>1571.25</v>
      </c>
      <c r="E181" s="239">
        <v>1589</v>
      </c>
      <c r="F181" s="44">
        <v>1589</v>
      </c>
      <c r="G181" s="47">
        <f t="shared" si="5"/>
        <v>-3.7617599218916845E-3</v>
      </c>
      <c r="H181" s="48">
        <f t="shared" si="4"/>
        <v>0.93422259124318552</v>
      </c>
    </row>
    <row r="182" spans="1:8" ht="15.75" thickBot="1" x14ac:dyDescent="0.3">
      <c r="A182" s="4">
        <v>44264</v>
      </c>
      <c r="B182" s="3">
        <v>1586.099976</v>
      </c>
      <c r="C182" s="240">
        <v>1598</v>
      </c>
      <c r="D182" s="3">
        <v>1568.3000489999999</v>
      </c>
      <c r="E182" s="239">
        <v>1576.0500489999999</v>
      </c>
      <c r="F182" s="44">
        <v>1576.0500489999999</v>
      </c>
      <c r="G182" s="47">
        <f t="shared" si="5"/>
        <v>3.761759921891586E-3</v>
      </c>
      <c r="H182" s="48">
        <f t="shared" si="4"/>
        <v>1.0173592240773142</v>
      </c>
    </row>
    <row r="183" spans="1:8" ht="15.75" thickBot="1" x14ac:dyDescent="0.3">
      <c r="A183" s="4">
        <v>44356</v>
      </c>
      <c r="B183" s="3">
        <v>1579.9499510000001</v>
      </c>
      <c r="C183" s="240">
        <v>1580.9499510000001</v>
      </c>
      <c r="D183" s="3">
        <v>1561.9499510000001</v>
      </c>
      <c r="E183" s="239">
        <v>1565.6999510000001</v>
      </c>
      <c r="F183" s="44">
        <v>1565.6999510000001</v>
      </c>
      <c r="G183" s="47">
        <f t="shared" si="5"/>
        <v>-1.0726946164316501E-2</v>
      </c>
      <c r="H183" s="48">
        <f t="shared" si="4"/>
        <v>0.78111194682449769</v>
      </c>
    </row>
    <row r="184" spans="1:8" ht="15.75" thickBot="1" x14ac:dyDescent="0.3">
      <c r="A184" s="4">
        <v>44386</v>
      </c>
      <c r="B184" s="3">
        <v>1562.5</v>
      </c>
      <c r="C184" s="240">
        <v>1582</v>
      </c>
      <c r="D184" s="3">
        <v>1555.1999510000001</v>
      </c>
      <c r="E184" s="239">
        <v>1569.25</v>
      </c>
      <c r="F184" s="44">
        <v>1569.25</v>
      </c>
      <c r="G184" s="47">
        <f t="shared" si="5"/>
        <v>6.6396816569576952E-4</v>
      </c>
      <c r="H184" s="48">
        <f t="shared" si="4"/>
        <v>0.79566153651963767</v>
      </c>
    </row>
    <row r="185" spans="1:8" ht="15.75" thickBot="1" x14ac:dyDescent="0.3">
      <c r="A185" s="4">
        <v>44417</v>
      </c>
      <c r="B185" s="3">
        <v>1571.9499510000001</v>
      </c>
      <c r="C185" s="240">
        <v>1580.5</v>
      </c>
      <c r="D185" s="3">
        <v>1565.599976</v>
      </c>
      <c r="E185" s="239">
        <v>1576.400024</v>
      </c>
      <c r="F185" s="44">
        <v>1576.400024</v>
      </c>
      <c r="G185" s="47">
        <f t="shared" si="5"/>
        <v>-9.4861667192677442E-4</v>
      </c>
      <c r="H185" s="48">
        <f t="shared" si="4"/>
        <v>0.77487737831110548</v>
      </c>
    </row>
    <row r="186" spans="1:8" ht="15.75" thickBot="1" x14ac:dyDescent="0.3">
      <c r="A186" s="4">
        <v>44448</v>
      </c>
      <c r="B186" s="3">
        <v>1574</v>
      </c>
      <c r="C186" s="240">
        <v>1579.4499510000001</v>
      </c>
      <c r="D186" s="3">
        <v>1561</v>
      </c>
      <c r="E186" s="239">
        <v>1568.599976</v>
      </c>
      <c r="F186" s="44">
        <v>1568.599976</v>
      </c>
      <c r="G186" s="47">
        <f t="shared" si="5"/>
        <v>-6.6459852525032411E-4</v>
      </c>
      <c r="H186" s="48">
        <f t="shared" si="4"/>
        <v>0.76032778861596551</v>
      </c>
    </row>
    <row r="187" spans="1:8" ht="15.75" thickBot="1" x14ac:dyDescent="0.3">
      <c r="A187" s="3" t="s">
        <v>123</v>
      </c>
      <c r="B187" s="3">
        <v>1562</v>
      </c>
      <c r="C187" s="240">
        <v>1584</v>
      </c>
      <c r="D187" s="3">
        <v>1553.650024</v>
      </c>
      <c r="E187" s="239">
        <v>1555.5500489999999</v>
      </c>
      <c r="F187" s="44">
        <v>1555.5500489999999</v>
      </c>
      <c r="G187" s="47">
        <f t="shared" si="5"/>
        <v>2.8766392439491225E-3</v>
      </c>
      <c r="H187" s="48">
        <f t="shared" si="4"/>
        <v>0.82337374746434722</v>
      </c>
    </row>
    <row r="188" spans="1:8" ht="15.75" thickBot="1" x14ac:dyDescent="0.3">
      <c r="A188" s="3" t="s">
        <v>124</v>
      </c>
      <c r="B188" s="3">
        <v>1560</v>
      </c>
      <c r="C188" s="240">
        <v>1564.5</v>
      </c>
      <c r="D188" s="3">
        <v>1546.599976</v>
      </c>
      <c r="E188" s="239">
        <v>1548.5500489999999</v>
      </c>
      <c r="F188" s="44">
        <v>1548.5500489999999</v>
      </c>
      <c r="G188" s="47">
        <f t="shared" si="5"/>
        <v>-1.2387009265434354E-2</v>
      </c>
      <c r="H188" s="48">
        <f t="shared" si="4"/>
        <v>0.55317969075342888</v>
      </c>
    </row>
    <row r="189" spans="1:8" ht="15.75" thickBot="1" x14ac:dyDescent="0.3">
      <c r="A189" s="3" t="s">
        <v>125</v>
      </c>
      <c r="B189" s="3">
        <v>1535</v>
      </c>
      <c r="C189" s="240">
        <v>1554.8000489999999</v>
      </c>
      <c r="D189" s="3">
        <v>1535</v>
      </c>
      <c r="E189" s="239">
        <v>1546.8000489999999</v>
      </c>
      <c r="F189" s="44">
        <v>1546.8000489999999</v>
      </c>
      <c r="G189" s="47">
        <f t="shared" si="5"/>
        <v>-6.219332615561869E-3</v>
      </c>
      <c r="H189" s="48">
        <f t="shared" si="4"/>
        <v>0.41877614662075474</v>
      </c>
    </row>
    <row r="190" spans="1:8" ht="15.75" thickBot="1" x14ac:dyDescent="0.3">
      <c r="A190" s="3" t="s">
        <v>126</v>
      </c>
      <c r="B190" s="3">
        <v>1537.75</v>
      </c>
      <c r="C190" s="240">
        <v>1564.3000489999999</v>
      </c>
      <c r="D190" s="3">
        <v>1536.3000489999999</v>
      </c>
      <c r="E190" s="239">
        <v>1559.9499510000001</v>
      </c>
      <c r="F190" s="44">
        <v>1559.9499510000001</v>
      </c>
      <c r="G190" s="47">
        <f t="shared" si="5"/>
        <v>6.0915193982638248E-3</v>
      </c>
      <c r="H190" s="48">
        <f t="shared" si="4"/>
        <v>0.55040914860812529</v>
      </c>
    </row>
    <row r="191" spans="1:8" ht="15.75" thickBot="1" x14ac:dyDescent="0.3">
      <c r="A191" s="3" t="s">
        <v>127</v>
      </c>
      <c r="B191" s="3">
        <v>1569</v>
      </c>
      <c r="C191" s="240">
        <v>1589</v>
      </c>
      <c r="D191" s="3">
        <v>1559.1999510000001</v>
      </c>
      <c r="E191" s="239">
        <v>1582.150024</v>
      </c>
      <c r="F191" s="44">
        <v>1582.150024</v>
      </c>
      <c r="G191" s="47">
        <f t="shared" si="5"/>
        <v>1.5666416645077015E-2</v>
      </c>
      <c r="H191" s="48">
        <f t="shared" si="4"/>
        <v>0.89265427482612114</v>
      </c>
    </row>
    <row r="192" spans="1:8" ht="15.75" thickBot="1" x14ac:dyDescent="0.3">
      <c r="A192" s="3" t="s">
        <v>128</v>
      </c>
      <c r="B192" s="3">
        <v>1564</v>
      </c>
      <c r="C192" s="240">
        <v>1581.6999510000001</v>
      </c>
      <c r="D192" s="3">
        <v>1558</v>
      </c>
      <c r="E192" s="239">
        <v>1559.849976</v>
      </c>
      <c r="F192" s="44">
        <v>1559.849976</v>
      </c>
      <c r="G192" s="47">
        <f t="shared" si="5"/>
        <v>-4.6047005465993922E-3</v>
      </c>
      <c r="H192" s="48">
        <f t="shared" si="4"/>
        <v>0.79150402592876379</v>
      </c>
    </row>
    <row r="193" spans="1:8" ht="15.75" thickBot="1" x14ac:dyDescent="0.3">
      <c r="A193" s="3" t="s">
        <v>129</v>
      </c>
      <c r="B193" s="3">
        <v>1562</v>
      </c>
      <c r="C193" s="240">
        <v>1568.650024</v>
      </c>
      <c r="D193" s="3">
        <v>1528.9499510000001</v>
      </c>
      <c r="E193" s="239">
        <v>1551.9499510000001</v>
      </c>
      <c r="F193" s="44">
        <v>1551.9499510000001</v>
      </c>
      <c r="G193" s="47">
        <f t="shared" si="5"/>
        <v>-8.2847948619630806E-3</v>
      </c>
      <c r="H193" s="48">
        <f t="shared" si="4"/>
        <v>0.61068286101023295</v>
      </c>
    </row>
    <row r="194" spans="1:8" ht="15.75" thickBot="1" x14ac:dyDescent="0.3">
      <c r="A194" s="3" t="s">
        <v>130</v>
      </c>
      <c r="B194" s="3">
        <v>1549</v>
      </c>
      <c r="C194" s="240">
        <v>1550.150024</v>
      </c>
      <c r="D194" s="3">
        <v>1530</v>
      </c>
      <c r="E194" s="239">
        <v>1533.6999510000001</v>
      </c>
      <c r="F194" s="44">
        <v>1533.6999510000001</v>
      </c>
      <c r="G194" s="47">
        <f t="shared" si="5"/>
        <v>-1.1863676221260493E-2</v>
      </c>
      <c r="H194" s="48">
        <f t="shared" si="4"/>
        <v>0.35434490977166938</v>
      </c>
    </row>
    <row r="195" spans="1:8" ht="15.75" thickBot="1" x14ac:dyDescent="0.3">
      <c r="A195" s="3" t="s">
        <v>131</v>
      </c>
      <c r="B195" s="3">
        <v>1542</v>
      </c>
      <c r="C195" s="240">
        <v>1572</v>
      </c>
      <c r="D195" s="3">
        <v>1542</v>
      </c>
      <c r="E195" s="239">
        <v>1570</v>
      </c>
      <c r="F195" s="44">
        <v>1570</v>
      </c>
      <c r="G195" s="47">
        <f t="shared" si="5"/>
        <v>1.3996978082258757E-2</v>
      </c>
      <c r="H195" s="48">
        <f t="shared" si="4"/>
        <v>0.65710048179608971</v>
      </c>
    </row>
    <row r="196" spans="1:8" ht="15.75" thickBot="1" x14ac:dyDescent="0.3">
      <c r="A196" s="3" t="s">
        <v>132</v>
      </c>
      <c r="B196" s="3">
        <v>1579</v>
      </c>
      <c r="C196" s="240">
        <v>1607.9499510000001</v>
      </c>
      <c r="D196" s="3">
        <v>1575</v>
      </c>
      <c r="E196" s="239">
        <v>1601.5500489999999</v>
      </c>
      <c r="F196" s="44">
        <v>1601.5500489999999</v>
      </c>
      <c r="G196" s="47">
        <f t="shared" si="5"/>
        <v>2.2611351265367056E-2</v>
      </c>
      <c r="H196" s="48">
        <f t="shared" ref="H196:H248" si="6">STANDARDIZE(C196,$Q$4,$Q$10)</f>
        <v>1.155226794578077</v>
      </c>
    </row>
    <row r="197" spans="1:8" ht="15.75" thickBot="1" x14ac:dyDescent="0.3">
      <c r="A197" s="3" t="s">
        <v>133</v>
      </c>
      <c r="B197" s="3">
        <v>1615.6999510000001</v>
      </c>
      <c r="C197" s="240">
        <v>1635.5</v>
      </c>
      <c r="D197" s="3">
        <v>1608</v>
      </c>
      <c r="E197" s="239">
        <v>1625.099976</v>
      </c>
      <c r="F197" s="44">
        <v>1625.099976</v>
      </c>
      <c r="G197" s="47">
        <f t="shared" ref="G197:G248" si="7">LN(C197/C196)</f>
        <v>1.6988522723919791E-2</v>
      </c>
      <c r="H197" s="48">
        <f t="shared" si="6"/>
        <v>1.5369631792906189</v>
      </c>
    </row>
    <row r="198" spans="1:8" ht="15.75" thickBot="1" x14ac:dyDescent="0.3">
      <c r="A198" s="3" t="s">
        <v>134</v>
      </c>
      <c r="B198" s="3">
        <v>1632</v>
      </c>
      <c r="C198" s="240">
        <v>1632</v>
      </c>
      <c r="D198" s="3">
        <v>1582</v>
      </c>
      <c r="E198" s="239">
        <v>1615.0500489999999</v>
      </c>
      <c r="F198" s="44">
        <v>1615.0500489999999</v>
      </c>
      <c r="G198" s="47">
        <f t="shared" si="7"/>
        <v>-2.1423114543862739E-3</v>
      </c>
      <c r="H198" s="48">
        <f t="shared" si="6"/>
        <v>1.488466810137377</v>
      </c>
    </row>
    <row r="199" spans="1:8" ht="15.75" thickBot="1" x14ac:dyDescent="0.3">
      <c r="A199" s="3" t="s">
        <v>135</v>
      </c>
      <c r="B199" s="3">
        <v>1597</v>
      </c>
      <c r="C199" s="240">
        <v>1606.599976</v>
      </c>
      <c r="D199" s="3">
        <v>1585.150024</v>
      </c>
      <c r="E199" s="239">
        <v>1593.849976</v>
      </c>
      <c r="F199" s="44">
        <v>1593.849976</v>
      </c>
      <c r="G199" s="47">
        <f t="shared" si="7"/>
        <v>-1.5686126722719455E-2</v>
      </c>
      <c r="H199" s="48">
        <f t="shared" si="6"/>
        <v>1.1365213985930336</v>
      </c>
    </row>
    <row r="200" spans="1:8" ht="15.75" thickBot="1" x14ac:dyDescent="0.3">
      <c r="A200" s="3" t="s">
        <v>136</v>
      </c>
      <c r="B200" s="3">
        <v>1586</v>
      </c>
      <c r="C200" s="240">
        <v>1606.349976</v>
      </c>
      <c r="D200" s="3">
        <v>1583.099976</v>
      </c>
      <c r="E200" s="239">
        <v>1594.9499510000001</v>
      </c>
      <c r="F200" s="44">
        <v>1594.9499510000001</v>
      </c>
      <c r="G200" s="47">
        <f t="shared" si="7"/>
        <v>-1.5562022704328373E-4</v>
      </c>
      <c r="H200" s="48">
        <f t="shared" si="6"/>
        <v>1.1330573722249448</v>
      </c>
    </row>
    <row r="201" spans="1:8" ht="15.75" thickBot="1" x14ac:dyDescent="0.3">
      <c r="A201" s="4">
        <v>44206</v>
      </c>
      <c r="B201" s="3">
        <v>1583</v>
      </c>
      <c r="C201" s="240">
        <v>1589</v>
      </c>
      <c r="D201" s="3">
        <v>1565.25</v>
      </c>
      <c r="E201" s="239">
        <v>1582.6999510000001</v>
      </c>
      <c r="F201" s="44">
        <v>1582.6999510000001</v>
      </c>
      <c r="G201" s="47">
        <f t="shared" si="7"/>
        <v>-1.0859622037573527E-2</v>
      </c>
      <c r="H201" s="48">
        <f t="shared" si="6"/>
        <v>0.89265427482612114</v>
      </c>
    </row>
    <row r="202" spans="1:8" ht="15.75" thickBot="1" x14ac:dyDescent="0.3">
      <c r="A202" s="4">
        <v>44296</v>
      </c>
      <c r="B202" s="3">
        <v>1589</v>
      </c>
      <c r="C202" s="240">
        <v>1601.349976</v>
      </c>
      <c r="D202" s="3">
        <v>1583.599976</v>
      </c>
      <c r="E202" s="239">
        <v>1585.75</v>
      </c>
      <c r="F202" s="44">
        <v>1585.75</v>
      </c>
      <c r="G202" s="47">
        <f t="shared" si="7"/>
        <v>7.7421209468699851E-3</v>
      </c>
      <c r="H202" s="48">
        <f t="shared" si="6"/>
        <v>1.063776844863171</v>
      </c>
    </row>
    <row r="203" spans="1:8" ht="15.75" thickBot="1" x14ac:dyDescent="0.3">
      <c r="A203" s="4">
        <v>44326</v>
      </c>
      <c r="B203" s="3">
        <v>1592</v>
      </c>
      <c r="C203" s="240">
        <v>1597.5</v>
      </c>
      <c r="D203" s="3">
        <v>1576.25</v>
      </c>
      <c r="E203" s="239">
        <v>1595.4499510000001</v>
      </c>
      <c r="F203" s="44">
        <v>1595.4499510000001</v>
      </c>
      <c r="G203" s="47">
        <f t="shared" si="7"/>
        <v>-2.407101231896149E-3</v>
      </c>
      <c r="H203" s="48">
        <f t="shared" si="6"/>
        <v>1.0104311713411369</v>
      </c>
    </row>
    <row r="204" spans="1:8" ht="15.75" thickBot="1" x14ac:dyDescent="0.3">
      <c r="A204" s="4">
        <v>44357</v>
      </c>
      <c r="B204" s="3">
        <v>1596</v>
      </c>
      <c r="C204" s="240">
        <v>1626.849976</v>
      </c>
      <c r="D204" s="3">
        <v>1587</v>
      </c>
      <c r="E204" s="239">
        <v>1614.900024</v>
      </c>
      <c r="F204" s="44">
        <v>1614.900024</v>
      </c>
      <c r="G204" s="47">
        <f t="shared" si="7"/>
        <v>1.8205707742268106E-2</v>
      </c>
      <c r="H204" s="48">
        <f t="shared" si="6"/>
        <v>1.417107534408218</v>
      </c>
    </row>
    <row r="205" spans="1:8" ht="15.75" thickBot="1" x14ac:dyDescent="0.3">
      <c r="A205" s="4">
        <v>44387</v>
      </c>
      <c r="B205" s="3">
        <v>1626.599976</v>
      </c>
      <c r="C205" s="240">
        <v>1627.6999510000001</v>
      </c>
      <c r="D205" s="3">
        <v>1607</v>
      </c>
      <c r="E205" s="239">
        <v>1610.5</v>
      </c>
      <c r="F205" s="44">
        <v>1610.5</v>
      </c>
      <c r="G205" s="47">
        <f t="shared" si="7"/>
        <v>5.2233029966658852E-4</v>
      </c>
      <c r="H205" s="48">
        <f t="shared" si="6"/>
        <v>1.4288848776570842</v>
      </c>
    </row>
    <row r="206" spans="1:8" ht="15.75" thickBot="1" x14ac:dyDescent="0.3">
      <c r="A206" s="4">
        <v>44418</v>
      </c>
      <c r="B206" s="3">
        <v>1612</v>
      </c>
      <c r="C206" s="240">
        <v>1622</v>
      </c>
      <c r="D206" s="3">
        <v>1600.150024</v>
      </c>
      <c r="E206" s="239">
        <v>1602.650024</v>
      </c>
      <c r="F206" s="44">
        <v>1602.650024</v>
      </c>
      <c r="G206" s="47">
        <f t="shared" si="7"/>
        <v>-3.5079896182663673E-3</v>
      </c>
      <c r="H206" s="48">
        <f t="shared" si="6"/>
        <v>1.3499057554138292</v>
      </c>
    </row>
    <row r="207" spans="1:8" ht="15.75" thickBot="1" x14ac:dyDescent="0.3">
      <c r="A207" s="4">
        <v>44510</v>
      </c>
      <c r="B207" s="3">
        <v>1599.900024</v>
      </c>
      <c r="C207" s="240">
        <v>1645</v>
      </c>
      <c r="D207" s="3">
        <v>1599</v>
      </c>
      <c r="E207" s="239">
        <v>1633.8000489999999</v>
      </c>
      <c r="F207" s="44">
        <v>1633.8000489999999</v>
      </c>
      <c r="G207" s="47">
        <f t="shared" si="7"/>
        <v>1.4080428524114086E-2</v>
      </c>
      <c r="H207" s="48">
        <f t="shared" si="6"/>
        <v>1.6685961812779893</v>
      </c>
    </row>
    <row r="208" spans="1:8" ht="15.75" thickBot="1" x14ac:dyDescent="0.3">
      <c r="A208" s="4">
        <v>44540</v>
      </c>
      <c r="B208" s="3">
        <v>1625</v>
      </c>
      <c r="C208" s="240">
        <v>1641.5500489999999</v>
      </c>
      <c r="D208" s="3">
        <v>1625</v>
      </c>
      <c r="E208" s="239">
        <v>1629.599976</v>
      </c>
      <c r="F208" s="44">
        <v>1629.599976</v>
      </c>
      <c r="G208" s="47">
        <f t="shared" si="7"/>
        <v>-2.0994369267109615E-3</v>
      </c>
      <c r="H208" s="48">
        <f t="shared" si="6"/>
        <v>1.6207932963475327</v>
      </c>
    </row>
    <row r="209" spans="1:8" ht="15.75" thickBot="1" x14ac:dyDescent="0.3">
      <c r="A209" s="3" t="s">
        <v>137</v>
      </c>
      <c r="B209" s="3">
        <v>1637</v>
      </c>
      <c r="C209" s="240">
        <v>1648</v>
      </c>
      <c r="D209" s="3">
        <v>1630</v>
      </c>
      <c r="E209" s="239">
        <v>1639.400024</v>
      </c>
      <c r="F209" s="44">
        <v>1639.400024</v>
      </c>
      <c r="G209" s="47">
        <f t="shared" si="7"/>
        <v>3.9214841966557267E-3</v>
      </c>
      <c r="H209" s="48">
        <f t="shared" si="6"/>
        <v>1.7101644976950536</v>
      </c>
    </row>
    <row r="210" spans="1:8" ht="15.75" thickBot="1" x14ac:dyDescent="0.3">
      <c r="A210" s="3" t="s">
        <v>138</v>
      </c>
      <c r="B210" s="3">
        <v>1638</v>
      </c>
      <c r="C210" s="240">
        <v>1690</v>
      </c>
      <c r="D210" s="3">
        <v>1638</v>
      </c>
      <c r="E210" s="239">
        <v>1687.400024</v>
      </c>
      <c r="F210" s="44">
        <v>1687.400024</v>
      </c>
      <c r="G210" s="47">
        <f t="shared" si="7"/>
        <v>2.5166097447702082E-2</v>
      </c>
      <c r="H210" s="48">
        <f t="shared" si="6"/>
        <v>2.2921209275339547</v>
      </c>
    </row>
    <row r="211" spans="1:8" ht="15.75" thickBot="1" x14ac:dyDescent="0.3">
      <c r="A211" s="3" t="s">
        <v>139</v>
      </c>
      <c r="B211" s="3">
        <v>1705</v>
      </c>
      <c r="C211" s="240">
        <v>1725</v>
      </c>
      <c r="D211" s="3">
        <v>1667.0500489999999</v>
      </c>
      <c r="E211" s="239">
        <v>1670.3000489999999</v>
      </c>
      <c r="F211" s="44">
        <v>1670.3000489999999</v>
      </c>
      <c r="G211" s="47">
        <f t="shared" si="7"/>
        <v>2.0498521548340969E-2</v>
      </c>
      <c r="H211" s="48">
        <f t="shared" si="6"/>
        <v>2.7770846190663723</v>
      </c>
    </row>
    <row r="212" spans="1:8" ht="15.75" thickBot="1" x14ac:dyDescent="0.3">
      <c r="A212" s="3" t="s">
        <v>140</v>
      </c>
      <c r="B212" s="3">
        <v>1675.4499510000001</v>
      </c>
      <c r="C212" s="240">
        <v>1692.4499510000001</v>
      </c>
      <c r="D212" s="3">
        <v>1671</v>
      </c>
      <c r="E212" s="239">
        <v>1688.6999510000001</v>
      </c>
      <c r="F212" s="44">
        <v>1688.6999510000001</v>
      </c>
      <c r="G212" s="47">
        <f t="shared" si="7"/>
        <v>-1.9049896165006616E-2</v>
      </c>
      <c r="H212" s="48">
        <f t="shared" si="6"/>
        <v>2.3260677069920566</v>
      </c>
    </row>
    <row r="213" spans="1:8" ht="15.75" thickBot="1" x14ac:dyDescent="0.3">
      <c r="A213" s="3" t="s">
        <v>141</v>
      </c>
      <c r="B213" s="3">
        <v>1689.099976</v>
      </c>
      <c r="C213" s="240">
        <v>1698.75</v>
      </c>
      <c r="D213" s="3">
        <v>1664.4499510000001</v>
      </c>
      <c r="E213" s="239">
        <v>1673.849976</v>
      </c>
      <c r="F213" s="44">
        <v>1673.849976</v>
      </c>
      <c r="G213" s="47">
        <f t="shared" si="7"/>
        <v>3.715532164899915E-3</v>
      </c>
      <c r="H213" s="48">
        <f t="shared" si="6"/>
        <v>2.4133618504170591</v>
      </c>
    </row>
    <row r="214" spans="1:8" ht="15.75" thickBot="1" x14ac:dyDescent="0.3">
      <c r="A214" s="3" t="s">
        <v>142</v>
      </c>
      <c r="B214" s="3">
        <v>1671.8000489999999</v>
      </c>
      <c r="C214" s="240">
        <v>1681.9499510000001</v>
      </c>
      <c r="D214" s="3">
        <v>1660.849976</v>
      </c>
      <c r="E214" s="239">
        <v>1676.3000489999999</v>
      </c>
      <c r="F214" s="44">
        <v>1676.3000489999999</v>
      </c>
      <c r="G214" s="47">
        <f t="shared" si="7"/>
        <v>-9.9388810232062027E-3</v>
      </c>
      <c r="H214" s="48">
        <f t="shared" si="6"/>
        <v>2.1805785995323315</v>
      </c>
    </row>
    <row r="215" spans="1:8" ht="15.75" thickBot="1" x14ac:dyDescent="0.3">
      <c r="A215" s="3" t="s">
        <v>143</v>
      </c>
      <c r="B215" s="3">
        <v>1680.099976</v>
      </c>
      <c r="C215" s="240">
        <v>1708</v>
      </c>
      <c r="D215" s="3">
        <v>1670.75</v>
      </c>
      <c r="E215" s="239">
        <v>1680.75</v>
      </c>
      <c r="F215" s="44">
        <v>1680.75</v>
      </c>
      <c r="G215" s="47">
        <f t="shared" si="7"/>
        <v>1.5369289906367795E-2</v>
      </c>
      <c r="H215" s="48">
        <f t="shared" si="6"/>
        <v>2.541530826036341</v>
      </c>
    </row>
    <row r="216" spans="1:8" ht="15.75" thickBot="1" x14ac:dyDescent="0.3">
      <c r="A216" s="3" t="s">
        <v>144</v>
      </c>
      <c r="B216" s="3">
        <v>1690</v>
      </c>
      <c r="C216" s="240">
        <v>1690</v>
      </c>
      <c r="D216" s="3">
        <v>1613.8000489999999</v>
      </c>
      <c r="E216" s="239">
        <v>1657</v>
      </c>
      <c r="F216" s="44">
        <v>1657</v>
      </c>
      <c r="G216" s="47">
        <f t="shared" si="7"/>
        <v>-1.0594566431396028E-2</v>
      </c>
      <c r="H216" s="48">
        <f t="shared" si="6"/>
        <v>2.2921209275339547</v>
      </c>
    </row>
    <row r="217" spans="1:8" ht="15.75" thickBot="1" x14ac:dyDescent="0.3">
      <c r="A217" s="3" t="s">
        <v>145</v>
      </c>
      <c r="B217" s="3">
        <v>1650</v>
      </c>
      <c r="C217" s="240">
        <v>1673.849976</v>
      </c>
      <c r="D217" s="3">
        <v>1646.349976</v>
      </c>
      <c r="E217" s="239">
        <v>1652.75</v>
      </c>
      <c r="F217" s="44">
        <v>1652.75</v>
      </c>
      <c r="G217" s="47">
        <f t="shared" si="7"/>
        <v>-9.6021809555016779E-3</v>
      </c>
      <c r="H217" s="48">
        <f t="shared" si="6"/>
        <v>2.0683444916088933</v>
      </c>
    </row>
    <row r="218" spans="1:8" ht="15.75" thickBot="1" x14ac:dyDescent="0.3">
      <c r="A218" s="3" t="s">
        <v>146</v>
      </c>
      <c r="B218" s="3">
        <v>1652.75</v>
      </c>
      <c r="C218" s="240">
        <v>1665.0500489999999</v>
      </c>
      <c r="D218" s="3">
        <v>1637.3000489999999</v>
      </c>
      <c r="E218" s="239">
        <v>1642.8000489999999</v>
      </c>
      <c r="F218" s="44">
        <v>1642.8000489999999</v>
      </c>
      <c r="G218" s="47">
        <f t="shared" si="7"/>
        <v>-5.2711655393903158E-3</v>
      </c>
      <c r="H218" s="48">
        <f t="shared" si="6"/>
        <v>1.9464117749478702</v>
      </c>
    </row>
    <row r="219" spans="1:8" ht="15.75" thickBot="1" x14ac:dyDescent="0.3">
      <c r="A219" s="3" t="s">
        <v>147</v>
      </c>
      <c r="B219" s="3">
        <v>1650</v>
      </c>
      <c r="C219" s="240">
        <v>1650</v>
      </c>
      <c r="D219" s="3">
        <v>1587.150024</v>
      </c>
      <c r="E219" s="239">
        <v>1593.599976</v>
      </c>
      <c r="F219" s="44">
        <v>1593.599976</v>
      </c>
      <c r="G219" s="47">
        <f t="shared" si="7"/>
        <v>-9.079894527600876E-3</v>
      </c>
      <c r="H219" s="48">
        <f t="shared" si="6"/>
        <v>1.7378767086397633</v>
      </c>
    </row>
    <row r="220" spans="1:8" ht="15.75" thickBot="1" x14ac:dyDescent="0.3">
      <c r="A220" s="3" t="s">
        <v>148</v>
      </c>
      <c r="B220" s="3">
        <v>1590</v>
      </c>
      <c r="C220" s="240">
        <v>1602</v>
      </c>
      <c r="D220" s="3">
        <v>1560</v>
      </c>
      <c r="E220" s="239">
        <v>1582.849976</v>
      </c>
      <c r="F220" s="44">
        <v>1582.849976</v>
      </c>
      <c r="G220" s="47">
        <f t="shared" si="7"/>
        <v>-2.9522439266321726E-2</v>
      </c>
      <c r="H220" s="48">
        <f t="shared" si="6"/>
        <v>1.0727836459667335</v>
      </c>
    </row>
    <row r="221" spans="1:8" ht="15.75" thickBot="1" x14ac:dyDescent="0.3">
      <c r="A221" s="4">
        <v>44207</v>
      </c>
      <c r="B221" s="3">
        <v>1585</v>
      </c>
      <c r="C221" s="240">
        <v>1611</v>
      </c>
      <c r="D221" s="3">
        <v>1583.5500489999999</v>
      </c>
      <c r="E221" s="239">
        <v>1605.3000489999999</v>
      </c>
      <c r="F221" s="44">
        <v>1605.3000489999999</v>
      </c>
      <c r="G221" s="47">
        <f t="shared" si="7"/>
        <v>5.6022555486697516E-3</v>
      </c>
      <c r="H221" s="48">
        <f t="shared" si="6"/>
        <v>1.1974885952179264</v>
      </c>
    </row>
    <row r="222" spans="1:8" ht="15.75" thickBot="1" x14ac:dyDescent="0.3">
      <c r="A222" s="4">
        <v>44238</v>
      </c>
      <c r="B222" s="3">
        <v>1606</v>
      </c>
      <c r="C222" s="240">
        <v>1622</v>
      </c>
      <c r="D222" s="3">
        <v>1600.0500489999999</v>
      </c>
      <c r="E222" s="239">
        <v>1606.75</v>
      </c>
      <c r="F222" s="44">
        <v>1606.75</v>
      </c>
      <c r="G222" s="47">
        <f t="shared" si="7"/>
        <v>6.8048514983837897E-3</v>
      </c>
      <c r="H222" s="48">
        <f t="shared" si="6"/>
        <v>1.3499057554138292</v>
      </c>
    </row>
    <row r="223" spans="1:8" ht="15.75" thickBot="1" x14ac:dyDescent="0.3">
      <c r="A223" s="4">
        <v>44266</v>
      </c>
      <c r="B223" s="3">
        <v>1605.099976</v>
      </c>
      <c r="C223" s="240">
        <v>1609.900024</v>
      </c>
      <c r="D223" s="3">
        <v>1575.5500489999999</v>
      </c>
      <c r="E223" s="239">
        <v>1581.4499510000001</v>
      </c>
      <c r="F223" s="44">
        <v>1581.4499510000001</v>
      </c>
      <c r="G223" s="47">
        <f t="shared" si="7"/>
        <v>-7.4878755193513872E-3</v>
      </c>
      <c r="H223" s="48">
        <f t="shared" si="6"/>
        <v>1.1822472117448679</v>
      </c>
    </row>
    <row r="224" spans="1:8" ht="15.75" thickBot="1" x14ac:dyDescent="0.3">
      <c r="A224" s="4">
        <v>44297</v>
      </c>
      <c r="B224" s="3">
        <v>1595</v>
      </c>
      <c r="C224" s="240">
        <v>1597.849976</v>
      </c>
      <c r="D224" s="3">
        <v>1590.099976</v>
      </c>
      <c r="E224" s="239">
        <v>1593.9499510000001</v>
      </c>
      <c r="F224" s="44">
        <v>1593.9499510000001</v>
      </c>
      <c r="G224" s="47">
        <f t="shared" si="7"/>
        <v>-7.5131195899519384E-3</v>
      </c>
      <c r="H224" s="48">
        <f t="shared" si="6"/>
        <v>1.0152804757099292</v>
      </c>
    </row>
    <row r="225" spans="1:8" ht="15.75" thickBot="1" x14ac:dyDescent="0.3">
      <c r="A225" s="4">
        <v>44419</v>
      </c>
      <c r="B225" s="3">
        <v>1592.099976</v>
      </c>
      <c r="C225" s="240">
        <v>1604.6999510000001</v>
      </c>
      <c r="D225" s="3">
        <v>1570.4499510000001</v>
      </c>
      <c r="E225" s="239">
        <v>1600.25</v>
      </c>
      <c r="F225" s="44">
        <v>1600.25</v>
      </c>
      <c r="G225" s="47">
        <f t="shared" si="7"/>
        <v>4.2778321039562131E-3</v>
      </c>
      <c r="H225" s="48">
        <f t="shared" si="6"/>
        <v>1.1101944517929239</v>
      </c>
    </row>
    <row r="226" spans="1:8" ht="15.75" thickBot="1" x14ac:dyDescent="0.3">
      <c r="A226" s="4">
        <v>44450</v>
      </c>
      <c r="B226" s="3">
        <v>1594.599976</v>
      </c>
      <c r="C226" s="240">
        <v>1594.599976</v>
      </c>
      <c r="D226" s="3">
        <v>1569.0500489999999</v>
      </c>
      <c r="E226" s="239">
        <v>1572.25</v>
      </c>
      <c r="F226" s="44">
        <v>1572.25</v>
      </c>
      <c r="G226" s="47">
        <f t="shared" si="7"/>
        <v>-6.3138866524126702E-3</v>
      </c>
      <c r="H226" s="48">
        <f t="shared" si="6"/>
        <v>0.97024813292477619</v>
      </c>
    </row>
    <row r="227" spans="1:8" ht="15.75" thickBot="1" x14ac:dyDescent="0.3">
      <c r="A227" s="4">
        <v>44480</v>
      </c>
      <c r="B227" s="3">
        <v>1568</v>
      </c>
      <c r="C227" s="240">
        <v>1569</v>
      </c>
      <c r="D227" s="3">
        <v>1550</v>
      </c>
      <c r="E227" s="239">
        <v>1555.25</v>
      </c>
      <c r="F227" s="44">
        <v>1555.25</v>
      </c>
      <c r="G227" s="47">
        <f t="shared" si="7"/>
        <v>-1.6184432284565928E-2</v>
      </c>
      <c r="H227" s="48">
        <f t="shared" si="6"/>
        <v>0.61553216537902533</v>
      </c>
    </row>
    <row r="228" spans="1:8" ht="15.75" thickBot="1" x14ac:dyDescent="0.3">
      <c r="A228" s="4">
        <v>44511</v>
      </c>
      <c r="B228" s="3">
        <v>1550.0500489999999</v>
      </c>
      <c r="C228" s="240">
        <v>1554.900024</v>
      </c>
      <c r="D228" s="3">
        <v>1535.599976</v>
      </c>
      <c r="E228" s="239">
        <v>1548.3000489999999</v>
      </c>
      <c r="F228" s="44">
        <v>1548.3000489999999</v>
      </c>
      <c r="G228" s="47">
        <f t="shared" si="7"/>
        <v>-9.0272234341859364E-3</v>
      </c>
      <c r="H228" s="48">
        <f t="shared" si="6"/>
        <v>0.42016141076535463</v>
      </c>
    </row>
    <row r="229" spans="1:8" ht="15.75" thickBot="1" x14ac:dyDescent="0.3">
      <c r="A229" s="4">
        <v>44541</v>
      </c>
      <c r="B229" s="3">
        <v>1550</v>
      </c>
      <c r="C229" s="240">
        <v>1559.0500489999999</v>
      </c>
      <c r="D229" s="3">
        <v>1545.0500489999999</v>
      </c>
      <c r="E229" s="239">
        <v>1553</v>
      </c>
      <c r="F229" s="44">
        <v>1553</v>
      </c>
      <c r="G229" s="47">
        <f t="shared" si="7"/>
        <v>2.6654425149586344E-3</v>
      </c>
      <c r="H229" s="48">
        <f t="shared" si="6"/>
        <v>0.47766459487826263</v>
      </c>
    </row>
    <row r="230" spans="1:8" ht="15.75" thickBot="1" x14ac:dyDescent="0.3">
      <c r="A230" s="3" t="s">
        <v>149</v>
      </c>
      <c r="B230" s="3">
        <v>1562.099976</v>
      </c>
      <c r="C230" s="240">
        <v>1571.849976</v>
      </c>
      <c r="D230" s="3">
        <v>1554.400024</v>
      </c>
      <c r="E230" s="239">
        <v>1557.25</v>
      </c>
      <c r="F230" s="44">
        <v>1557.25</v>
      </c>
      <c r="G230" s="47">
        <f t="shared" si="7"/>
        <v>8.176561506622472E-3</v>
      </c>
      <c r="H230" s="48">
        <f t="shared" si="6"/>
        <v>0.65502173342870473</v>
      </c>
    </row>
    <row r="231" spans="1:8" ht="15.75" thickBot="1" x14ac:dyDescent="0.3">
      <c r="A231" s="3" t="s">
        <v>150</v>
      </c>
      <c r="B231" s="3">
        <v>1555</v>
      </c>
      <c r="C231" s="240">
        <v>1557.1999510000001</v>
      </c>
      <c r="D231" s="3">
        <v>1541.599976</v>
      </c>
      <c r="E231" s="239">
        <v>1548</v>
      </c>
      <c r="F231" s="44">
        <v>1548</v>
      </c>
      <c r="G231" s="47">
        <f t="shared" si="7"/>
        <v>-9.363949050862682E-3</v>
      </c>
      <c r="H231" s="48">
        <f t="shared" si="6"/>
        <v>0.45202944185607152</v>
      </c>
    </row>
    <row r="232" spans="1:8" ht="15.75" thickBot="1" x14ac:dyDescent="0.3">
      <c r="A232" s="3" t="s">
        <v>151</v>
      </c>
      <c r="B232" s="3">
        <v>1536.900024</v>
      </c>
      <c r="C232" s="240">
        <v>1544</v>
      </c>
      <c r="D232" s="3">
        <v>1528.5</v>
      </c>
      <c r="E232" s="239">
        <v>1530.8000489999999</v>
      </c>
      <c r="F232" s="44">
        <v>1530.8000489999999</v>
      </c>
      <c r="G232" s="47">
        <f t="shared" si="7"/>
        <v>-8.5128536848435559E-3</v>
      </c>
      <c r="H232" s="48">
        <f t="shared" si="6"/>
        <v>0.26912952857015565</v>
      </c>
    </row>
    <row r="233" spans="1:8" ht="15.75" thickBot="1" x14ac:dyDescent="0.3">
      <c r="A233" s="3" t="s">
        <v>152</v>
      </c>
      <c r="B233" s="3">
        <v>1526.0500489999999</v>
      </c>
      <c r="C233" s="240">
        <v>1543.5</v>
      </c>
      <c r="D233" s="3">
        <v>1525.25</v>
      </c>
      <c r="E233" s="239">
        <v>1539.400024</v>
      </c>
      <c r="F233" s="44">
        <v>1539.400024</v>
      </c>
      <c r="G233" s="47">
        <f t="shared" si="7"/>
        <v>-3.2388664250749259E-4</v>
      </c>
      <c r="H233" s="48">
        <f t="shared" si="6"/>
        <v>0.26220147583397829</v>
      </c>
    </row>
    <row r="234" spans="1:8" ht="15.75" thickBot="1" x14ac:dyDescent="0.3">
      <c r="A234" s="3" t="s">
        <v>153</v>
      </c>
      <c r="B234" s="3">
        <v>1546</v>
      </c>
      <c r="C234" s="240">
        <v>1552.6999510000001</v>
      </c>
      <c r="D234" s="3">
        <v>1499.0500489999999</v>
      </c>
      <c r="E234" s="239">
        <v>1515.349976</v>
      </c>
      <c r="F234" s="44">
        <v>1515.349976</v>
      </c>
      <c r="G234" s="47">
        <f t="shared" si="7"/>
        <v>5.9427544869783307E-3</v>
      </c>
      <c r="H234" s="48">
        <f t="shared" si="6"/>
        <v>0.38967696723047496</v>
      </c>
    </row>
    <row r="235" spans="1:8" ht="15.75" thickBot="1" x14ac:dyDescent="0.3">
      <c r="A235" s="3" t="s">
        <v>154</v>
      </c>
      <c r="B235" s="3">
        <v>1502</v>
      </c>
      <c r="C235" s="240">
        <v>1527.8000489999999</v>
      </c>
      <c r="D235" s="3">
        <v>1496.349976</v>
      </c>
      <c r="E235" s="239">
        <v>1515.5500489999999</v>
      </c>
      <c r="F235" s="44">
        <v>1515.5500489999999</v>
      </c>
      <c r="G235" s="47">
        <f t="shared" si="7"/>
        <v>-1.6166495249672747E-2</v>
      </c>
      <c r="H235" s="48">
        <f t="shared" si="6"/>
        <v>4.4661298867175493E-2</v>
      </c>
    </row>
    <row r="236" spans="1:8" ht="15.75" thickBot="1" x14ac:dyDescent="0.3">
      <c r="A236" s="3" t="s">
        <v>155</v>
      </c>
      <c r="B236" s="3">
        <v>1524</v>
      </c>
      <c r="C236" s="240">
        <v>1536.349976</v>
      </c>
      <c r="D236" s="3">
        <v>1514.0500489999999</v>
      </c>
      <c r="E236" s="239">
        <v>1518.0500489999999</v>
      </c>
      <c r="F236" s="44">
        <v>1518.0500489999999</v>
      </c>
      <c r="G236" s="47">
        <f t="shared" si="7"/>
        <v>5.5806335327996757E-3</v>
      </c>
      <c r="H236" s="48">
        <f t="shared" si="6"/>
        <v>0.16312998916010979</v>
      </c>
    </row>
    <row r="237" spans="1:8" ht="15.75" thickBot="1" x14ac:dyDescent="0.3">
      <c r="A237" s="3" t="s">
        <v>156</v>
      </c>
      <c r="B237" s="3">
        <v>1514.8000489999999</v>
      </c>
      <c r="C237" s="240">
        <v>1533.3000489999999</v>
      </c>
      <c r="D237" s="3">
        <v>1507</v>
      </c>
      <c r="E237" s="239">
        <v>1525.9499510000001</v>
      </c>
      <c r="F237" s="44">
        <v>1525.9499510000001</v>
      </c>
      <c r="G237" s="47">
        <f t="shared" si="7"/>
        <v>-1.9871503127596698E-3</v>
      </c>
      <c r="H237" s="48">
        <f t="shared" si="6"/>
        <v>0.12086987896512683</v>
      </c>
    </row>
    <row r="238" spans="1:8" ht="15.75" thickBot="1" x14ac:dyDescent="0.3">
      <c r="A238" s="3" t="s">
        <v>157</v>
      </c>
      <c r="B238" s="3">
        <v>1500</v>
      </c>
      <c r="C238" s="240">
        <v>1506.6999510000001</v>
      </c>
      <c r="D238" s="3">
        <v>1485</v>
      </c>
      <c r="E238" s="239">
        <v>1489.900024</v>
      </c>
      <c r="F238" s="44">
        <v>1489.900024</v>
      </c>
      <c r="G238" s="47">
        <f t="shared" si="7"/>
        <v>-1.7500511113721647E-2</v>
      </c>
      <c r="H238" s="48">
        <f t="shared" si="6"/>
        <v>-0.24770388449784528</v>
      </c>
    </row>
    <row r="239" spans="1:8" ht="15.75" thickBot="1" x14ac:dyDescent="0.3">
      <c r="A239" s="3" t="s">
        <v>158</v>
      </c>
      <c r="B239" s="3">
        <v>1494.8000489999999</v>
      </c>
      <c r="C239" s="240">
        <v>1507.650024</v>
      </c>
      <c r="D239" s="3">
        <v>1462</v>
      </c>
      <c r="E239" s="239">
        <v>1501.25</v>
      </c>
      <c r="F239" s="44">
        <v>1501.25</v>
      </c>
      <c r="G239" s="47">
        <f t="shared" si="7"/>
        <v>6.3036677183464377E-4</v>
      </c>
      <c r="H239" s="48">
        <f t="shared" si="6"/>
        <v>-0.23453957280340912</v>
      </c>
    </row>
    <row r="240" spans="1:8" ht="15.75" thickBot="1" x14ac:dyDescent="0.3">
      <c r="A240" s="3" t="s">
        <v>159</v>
      </c>
      <c r="B240" s="3">
        <v>1495</v>
      </c>
      <c r="C240" s="240">
        <v>1529</v>
      </c>
      <c r="D240" s="3">
        <v>1486.5500489999999</v>
      </c>
      <c r="E240" s="239">
        <v>1493.5500489999999</v>
      </c>
      <c r="F240" s="44">
        <v>1493.5500489999999</v>
      </c>
      <c r="G240" s="47">
        <f t="shared" si="7"/>
        <v>1.4061763871389894E-2</v>
      </c>
      <c r="H240" s="48">
        <f t="shared" si="6"/>
        <v>6.1287946484833863E-2</v>
      </c>
    </row>
    <row r="241" spans="1:8" ht="15.75" thickBot="1" x14ac:dyDescent="0.3">
      <c r="A241" s="4">
        <v>44208</v>
      </c>
      <c r="B241" s="3">
        <v>1495</v>
      </c>
      <c r="C241" s="240">
        <v>1507.0500489999999</v>
      </c>
      <c r="D241" s="3">
        <v>1489.099976</v>
      </c>
      <c r="E241" s="239">
        <v>1504.650024</v>
      </c>
      <c r="F241" s="44">
        <v>1504.650024</v>
      </c>
      <c r="G241" s="47">
        <f t="shared" si="7"/>
        <v>-1.4459796838778337E-2</v>
      </c>
      <c r="H241" s="48">
        <f t="shared" si="6"/>
        <v>-0.24285288968418636</v>
      </c>
    </row>
    <row r="242" spans="1:8" ht="15.75" thickBot="1" x14ac:dyDescent="0.3">
      <c r="A242" s="4">
        <v>44239</v>
      </c>
      <c r="B242" s="3">
        <v>1504.5</v>
      </c>
      <c r="C242" s="240">
        <v>1528.8000489999999</v>
      </c>
      <c r="D242" s="3">
        <v>1500</v>
      </c>
      <c r="E242" s="239">
        <v>1525.75</v>
      </c>
      <c r="F242" s="44">
        <v>1525.75</v>
      </c>
      <c r="G242" s="47">
        <f t="shared" si="7"/>
        <v>1.4329015887060852E-2</v>
      </c>
      <c r="H242" s="48">
        <f t="shared" si="6"/>
        <v>5.8517404339530281E-2</v>
      </c>
    </row>
    <row r="243" spans="1:8" ht="15.75" thickBot="1" x14ac:dyDescent="0.3">
      <c r="A243" s="4">
        <v>44267</v>
      </c>
      <c r="B243" s="3">
        <v>1525.8000489999999</v>
      </c>
      <c r="C243" s="240">
        <v>1535.9499510000001</v>
      </c>
      <c r="D243" s="3">
        <v>1507.0500489999999</v>
      </c>
      <c r="E243" s="239">
        <v>1513.5500489999999</v>
      </c>
      <c r="F243" s="44">
        <v>1513.5500489999999</v>
      </c>
      <c r="G243" s="47">
        <f t="shared" si="7"/>
        <v>4.6659042150281041E-3</v>
      </c>
      <c r="H243" s="48">
        <f t="shared" si="6"/>
        <v>0.15758720056853226</v>
      </c>
    </row>
    <row r="244" spans="1:8" ht="15.75" thickBot="1" x14ac:dyDescent="0.3">
      <c r="A244" s="4">
        <v>44359</v>
      </c>
      <c r="B244" s="3">
        <v>1513</v>
      </c>
      <c r="C244" s="240">
        <v>1518.8000489999999</v>
      </c>
      <c r="D244" s="3">
        <v>1497.349976</v>
      </c>
      <c r="E244" s="239">
        <v>1503.8000489999999</v>
      </c>
      <c r="F244" s="44">
        <v>1503.8000489999999</v>
      </c>
      <c r="G244" s="47">
        <f t="shared" si="7"/>
        <v>-1.1228468572413856E-2</v>
      </c>
      <c r="H244" s="48">
        <f t="shared" si="6"/>
        <v>-8.0043650384017603E-2</v>
      </c>
    </row>
    <row r="245" spans="1:8" ht="15.75" thickBot="1" x14ac:dyDescent="0.3">
      <c r="A245" s="4">
        <v>44389</v>
      </c>
      <c r="B245" s="3">
        <v>1513.9499510000001</v>
      </c>
      <c r="C245" s="240">
        <v>1532</v>
      </c>
      <c r="D245" s="3">
        <v>1509.900024</v>
      </c>
      <c r="E245" s="239">
        <v>1525.6999510000001</v>
      </c>
      <c r="F245" s="44">
        <v>1525.6999510000001</v>
      </c>
      <c r="G245" s="47">
        <f t="shared" si="7"/>
        <v>8.6534896805774801E-3</v>
      </c>
      <c r="H245" s="48">
        <f t="shared" si="6"/>
        <v>0.10285626290189823</v>
      </c>
    </row>
    <row r="246" spans="1:8" ht="15.75" thickBot="1" x14ac:dyDescent="0.3">
      <c r="A246" s="4">
        <v>44420</v>
      </c>
      <c r="B246" s="3">
        <v>1536</v>
      </c>
      <c r="C246" s="240">
        <v>1555.0500489999999</v>
      </c>
      <c r="D246" s="3">
        <v>1534</v>
      </c>
      <c r="E246" s="239">
        <v>1553.8000489999999</v>
      </c>
      <c r="F246" s="44">
        <v>1553.8000489999999</v>
      </c>
      <c r="G246" s="47">
        <f t="shared" si="7"/>
        <v>1.4933659646934508E-2</v>
      </c>
      <c r="H246" s="48">
        <f t="shared" si="6"/>
        <v>0.42224017298884348</v>
      </c>
    </row>
    <row r="247" spans="1:8" ht="15.75" thickBot="1" x14ac:dyDescent="0.3">
      <c r="A247" s="4">
        <v>44451</v>
      </c>
      <c r="B247" s="3">
        <v>1545.1999510000001</v>
      </c>
      <c r="C247" s="240">
        <v>1554.6999510000001</v>
      </c>
      <c r="D247" s="3">
        <v>1522</v>
      </c>
      <c r="E247" s="239">
        <v>1526.849976</v>
      </c>
      <c r="F247" s="44">
        <v>1526.849976</v>
      </c>
      <c r="G247" s="47">
        <f t="shared" si="7"/>
        <v>-2.2516150911097048E-4</v>
      </c>
      <c r="H247" s="48">
        <f t="shared" si="6"/>
        <v>0.41738917817518456</v>
      </c>
    </row>
    <row r="248" spans="1:8" ht="15.75" thickBot="1" x14ac:dyDescent="0.3">
      <c r="A248" s="4">
        <v>44481</v>
      </c>
      <c r="B248" s="3">
        <v>1524.900024</v>
      </c>
      <c r="C248" s="240">
        <v>1528</v>
      </c>
      <c r="D248" s="3">
        <v>1508.4499510000001</v>
      </c>
      <c r="E248" s="239">
        <v>1522.5500489999999</v>
      </c>
      <c r="F248" s="3">
        <v>1522.5500489999999</v>
      </c>
      <c r="G248" s="47">
        <f t="shared" si="7"/>
        <v>-1.7322878711894325E-2</v>
      </c>
      <c r="H248" s="48">
        <f t="shared" si="6"/>
        <v>4.7431841012479076E-2</v>
      </c>
    </row>
  </sheetData>
  <mergeCells count="12">
    <mergeCell ref="D1:F1"/>
    <mergeCell ref="L10:P10"/>
    <mergeCell ref="L1:Q2"/>
    <mergeCell ref="L26:P26"/>
    <mergeCell ref="L27:P28"/>
    <mergeCell ref="Q27:Q28"/>
    <mergeCell ref="L4:P4"/>
    <mergeCell ref="L5:P5"/>
    <mergeCell ref="L6:P6"/>
    <mergeCell ref="L7:P7"/>
    <mergeCell ref="L8:P8"/>
    <mergeCell ref="L9:P9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DB3AA-33BC-4699-A989-D5D68F723550}">
  <dimension ref="A1:L248"/>
  <sheetViews>
    <sheetView zoomScale="85" zoomScaleNormal="85" workbookViewId="0">
      <selection activeCell="C2" sqref="C2"/>
    </sheetView>
  </sheetViews>
  <sheetFormatPr defaultRowHeight="21.75" customHeight="1" x14ac:dyDescent="0.25"/>
  <cols>
    <col min="1" max="1" width="16.5703125" customWidth="1"/>
    <col min="2" max="2" width="19.7109375" customWidth="1"/>
    <col min="3" max="3" width="15.5703125" customWidth="1"/>
    <col min="4" max="4" width="21.7109375" customWidth="1"/>
    <col min="5" max="5" width="25.140625" customWidth="1"/>
    <col min="6" max="6" width="16.7109375" customWidth="1"/>
    <col min="7" max="7" width="19.28515625" customWidth="1"/>
    <col min="8" max="8" width="29" customWidth="1"/>
    <col min="9" max="9" width="48.140625" customWidth="1"/>
    <col min="10" max="10" width="46" customWidth="1"/>
    <col min="11" max="11" width="22.28515625" customWidth="1"/>
    <col min="12" max="12" width="22.7109375" customWidth="1"/>
  </cols>
  <sheetData>
    <row r="1" spans="1:12" ht="27" customHeight="1" thickBot="1" x14ac:dyDescent="0.3">
      <c r="C1" s="243" t="s">
        <v>238</v>
      </c>
      <c r="D1" s="243"/>
      <c r="E1" s="243"/>
      <c r="I1" s="245"/>
    </row>
    <row r="2" spans="1:12" ht="21.75" customHeight="1" thickBot="1" x14ac:dyDescent="0.3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63" t="s">
        <v>13</v>
      </c>
      <c r="G2" s="81" t="s">
        <v>161</v>
      </c>
      <c r="H2" s="81" t="s">
        <v>169</v>
      </c>
    </row>
    <row r="3" spans="1:12" ht="21.75" customHeight="1" thickBot="1" x14ac:dyDescent="0.3">
      <c r="A3" s="3" t="s">
        <v>14</v>
      </c>
      <c r="B3" s="3">
        <v>98</v>
      </c>
      <c r="C3" s="5">
        <v>102.550003</v>
      </c>
      <c r="D3" s="3">
        <v>97.449996999999996</v>
      </c>
      <c r="E3" s="3">
        <v>101.5</v>
      </c>
      <c r="F3" s="64">
        <v>94.746841000000003</v>
      </c>
      <c r="G3" s="82">
        <v>0</v>
      </c>
      <c r="H3" s="83">
        <f t="shared" ref="H3:H66" si="0">STANDARDIZE(C3,$K$6,$K$12)</f>
        <v>-0.96443408093193839</v>
      </c>
    </row>
    <row r="4" spans="1:12" ht="21.75" customHeight="1" thickBot="1" x14ac:dyDescent="0.3">
      <c r="A4" s="3" t="s">
        <v>15</v>
      </c>
      <c r="B4" s="3">
        <v>102.5</v>
      </c>
      <c r="C4" s="5">
        <v>102.5</v>
      </c>
      <c r="D4" s="3">
        <v>99.199996999999996</v>
      </c>
      <c r="E4" s="3">
        <v>100.449997</v>
      </c>
      <c r="F4" s="64">
        <v>93.766707999999994</v>
      </c>
      <c r="G4" s="84">
        <f>LN(C4/C3)</f>
        <v>-4.8771519394884104E-4</v>
      </c>
      <c r="H4" s="83">
        <f t="shared" si="0"/>
        <v>-0.9669260991348263</v>
      </c>
    </row>
    <row r="5" spans="1:12" ht="21.75" customHeight="1" thickBot="1" x14ac:dyDescent="0.3">
      <c r="A5" s="3" t="s">
        <v>16</v>
      </c>
      <c r="B5" s="3">
        <v>101.900002</v>
      </c>
      <c r="C5" s="5">
        <v>103.599998</v>
      </c>
      <c r="D5" s="3">
        <v>100.650002</v>
      </c>
      <c r="E5" s="3">
        <v>102.900002</v>
      </c>
      <c r="F5" s="64">
        <v>96.053696000000002</v>
      </c>
      <c r="G5" s="84">
        <f t="shared" ref="G5:G68" si="1">LN(C5/C4)</f>
        <v>1.0674511941900264E-2</v>
      </c>
      <c r="H5" s="83">
        <f t="shared" si="0"/>
        <v>-0.91210508761271569</v>
      </c>
    </row>
    <row r="6" spans="1:12" ht="21.75" customHeight="1" thickBot="1" x14ac:dyDescent="0.35">
      <c r="A6" s="3" t="s">
        <v>17</v>
      </c>
      <c r="B6" s="3">
        <v>105.099998</v>
      </c>
      <c r="C6" s="5">
        <v>105.599998</v>
      </c>
      <c r="D6" s="3">
        <v>100.699997</v>
      </c>
      <c r="E6" s="3">
        <v>101.5</v>
      </c>
      <c r="F6" s="64">
        <v>94.746841000000003</v>
      </c>
      <c r="G6" s="84">
        <f t="shared" si="1"/>
        <v>1.9121041812403854E-2</v>
      </c>
      <c r="H6" s="83">
        <f t="shared" si="0"/>
        <v>-0.81243033998206438</v>
      </c>
      <c r="J6" s="10" t="s">
        <v>162</v>
      </c>
      <c r="K6" s="13">
        <f>AVERAGE(C3:C248)</f>
        <v>121.90162623170733</v>
      </c>
    </row>
    <row r="7" spans="1:12" ht="21.75" customHeight="1" thickBot="1" x14ac:dyDescent="0.35">
      <c r="A7" s="3" t="s">
        <v>18</v>
      </c>
      <c r="B7" s="3">
        <v>101.5</v>
      </c>
      <c r="C7" s="5">
        <v>102.300003</v>
      </c>
      <c r="D7" s="3">
        <v>98.150002000000001</v>
      </c>
      <c r="E7" s="3">
        <v>99</v>
      </c>
      <c r="F7" s="64">
        <v>92.413177000000005</v>
      </c>
      <c r="G7" s="84">
        <f t="shared" si="1"/>
        <v>-3.1748650049673408E-2</v>
      </c>
      <c r="H7" s="83">
        <f t="shared" si="0"/>
        <v>-0.97689342438576976</v>
      </c>
      <c r="I7" s="85"/>
      <c r="J7" s="10" t="s">
        <v>163</v>
      </c>
      <c r="K7" s="14">
        <f>AVERAGE(G3:G248)</f>
        <v>1.491307967445952E-3</v>
      </c>
    </row>
    <row r="8" spans="1:12" ht="21.75" customHeight="1" thickBot="1" x14ac:dyDescent="0.35">
      <c r="A8" s="3" t="s">
        <v>19</v>
      </c>
      <c r="B8" s="3">
        <v>98.900002000000001</v>
      </c>
      <c r="C8" s="5">
        <v>98.949996999999996</v>
      </c>
      <c r="D8" s="3">
        <v>88.949996999999996</v>
      </c>
      <c r="E8" s="3">
        <v>89.849997999999999</v>
      </c>
      <c r="F8" s="64">
        <v>83.871964000000006</v>
      </c>
      <c r="G8" s="84">
        <f t="shared" si="1"/>
        <v>-3.3295060552861987E-2</v>
      </c>
      <c r="H8" s="83">
        <f t="shared" si="0"/>
        <v>-1.143848925691354</v>
      </c>
      <c r="I8" s="67"/>
      <c r="J8" s="80" t="s">
        <v>164</v>
      </c>
      <c r="K8" s="15">
        <f>_xlfn.VAR.S(C3:C248)</f>
        <v>402.61476892499559</v>
      </c>
    </row>
    <row r="9" spans="1:12" ht="21.75" customHeight="1" thickBot="1" x14ac:dyDescent="0.35">
      <c r="A9" s="3" t="s">
        <v>20</v>
      </c>
      <c r="B9" s="3">
        <v>89.050003000000004</v>
      </c>
      <c r="C9" s="5">
        <v>92.300003000000004</v>
      </c>
      <c r="D9" s="3">
        <v>86.599997999999999</v>
      </c>
      <c r="E9" s="3">
        <v>90.550003000000004</v>
      </c>
      <c r="F9" s="64">
        <v>84.525390999999999</v>
      </c>
      <c r="G9" s="84">
        <f t="shared" si="1"/>
        <v>-6.9570467718717069E-2</v>
      </c>
      <c r="H9" s="83">
        <f t="shared" si="0"/>
        <v>-1.4752671625390266</v>
      </c>
      <c r="J9" s="10" t="s">
        <v>160</v>
      </c>
      <c r="K9" s="13">
        <f>_xlfn.VAR.S(G3:G248)</f>
        <v>5.2346902789231621E-4</v>
      </c>
    </row>
    <row r="10" spans="1:12" ht="21.75" customHeight="1" thickBot="1" x14ac:dyDescent="0.35">
      <c r="A10" s="3" t="s">
        <v>21</v>
      </c>
      <c r="B10" s="3">
        <v>90.5</v>
      </c>
      <c r="C10" s="5">
        <v>91.300003000000004</v>
      </c>
      <c r="D10" s="3">
        <v>88.300003000000004</v>
      </c>
      <c r="E10" s="3">
        <v>90.800003000000004</v>
      </c>
      <c r="F10" s="64">
        <v>84.758758999999998</v>
      </c>
      <c r="G10" s="84">
        <f t="shared" si="1"/>
        <v>-1.089335355188469E-2</v>
      </c>
      <c r="H10" s="83">
        <f t="shared" si="0"/>
        <v>-1.5251045363543521</v>
      </c>
      <c r="J10" s="11" t="s">
        <v>165</v>
      </c>
      <c r="K10" s="16">
        <f>SKEW(C3:C248)</f>
        <v>0.78607364396505275</v>
      </c>
    </row>
    <row r="11" spans="1:12" ht="21.75" customHeight="1" thickBot="1" x14ac:dyDescent="0.35">
      <c r="A11" s="3" t="s">
        <v>22</v>
      </c>
      <c r="B11" s="3">
        <v>92.5</v>
      </c>
      <c r="C11" s="5">
        <v>95.5</v>
      </c>
      <c r="D11" s="3">
        <v>92.150002000000001</v>
      </c>
      <c r="E11" s="3">
        <v>93.150002000000001</v>
      </c>
      <c r="F11" s="64">
        <v>86.952408000000005</v>
      </c>
      <c r="G11" s="84">
        <f t="shared" si="1"/>
        <v>4.4975427027054739E-2</v>
      </c>
      <c r="H11" s="83">
        <f t="shared" si="0"/>
        <v>-1.3157877158421061</v>
      </c>
      <c r="J11" s="10" t="s">
        <v>166</v>
      </c>
      <c r="K11" s="17">
        <f>KURT(C3:C248)</f>
        <v>-0.30000753709117811</v>
      </c>
    </row>
    <row r="12" spans="1:12" ht="21.75" customHeight="1" thickBot="1" x14ac:dyDescent="0.35">
      <c r="A12" s="3" t="s">
        <v>23</v>
      </c>
      <c r="B12" s="3">
        <v>94</v>
      </c>
      <c r="C12" s="5">
        <v>95.150002000000001</v>
      </c>
      <c r="D12" s="3">
        <v>93.300003000000004</v>
      </c>
      <c r="E12" s="3">
        <v>93.800003000000004</v>
      </c>
      <c r="F12" s="64">
        <v>87.559157999999996</v>
      </c>
      <c r="G12" s="84">
        <f t="shared" si="1"/>
        <v>-3.6716327250832584E-3</v>
      </c>
      <c r="H12" s="83">
        <f t="shared" si="0"/>
        <v>-1.3332306970027223</v>
      </c>
      <c r="J12" s="18" t="s">
        <v>168</v>
      </c>
      <c r="K12" s="20">
        <f>_xlfn.STDEV.S(C3:C248)</f>
        <v>20.06526274248597</v>
      </c>
      <c r="L12" s="8"/>
    </row>
    <row r="13" spans="1:12" ht="21.75" customHeight="1" thickBot="1" x14ac:dyDescent="0.3">
      <c r="A13" s="3" t="s">
        <v>24</v>
      </c>
      <c r="B13" s="3">
        <v>94.199996999999996</v>
      </c>
      <c r="C13" s="5">
        <v>94.650002000000001</v>
      </c>
      <c r="D13" s="3">
        <v>92</v>
      </c>
      <c r="E13" s="3">
        <v>93.150002000000001</v>
      </c>
      <c r="F13" s="64">
        <v>86.952408000000005</v>
      </c>
      <c r="G13" s="84">
        <f t="shared" si="1"/>
        <v>-5.2687159757889204E-3</v>
      </c>
      <c r="H13" s="83">
        <f t="shared" si="0"/>
        <v>-1.3581493839103851</v>
      </c>
      <c r="J13" s="8"/>
      <c r="K13" s="8"/>
      <c r="L13" s="8"/>
    </row>
    <row r="14" spans="1:12" ht="21.75" customHeight="1" thickBot="1" x14ac:dyDescent="0.3">
      <c r="A14" s="3" t="s">
        <v>25</v>
      </c>
      <c r="B14" s="3">
        <v>93.5</v>
      </c>
      <c r="C14" s="5">
        <v>94.5</v>
      </c>
      <c r="D14" s="3">
        <v>92.75</v>
      </c>
      <c r="E14" s="3">
        <v>93.25</v>
      </c>
      <c r="F14" s="64">
        <v>87.045745999999994</v>
      </c>
      <c r="G14" s="84">
        <f t="shared" si="1"/>
        <v>-1.5860642861152954E-3</v>
      </c>
      <c r="H14" s="83">
        <f t="shared" si="0"/>
        <v>-1.3656250896574316</v>
      </c>
    </row>
    <row r="15" spans="1:12" ht="21.75" customHeight="1" thickBot="1" x14ac:dyDescent="0.3">
      <c r="A15" s="3" t="s">
        <v>26</v>
      </c>
      <c r="B15" s="3">
        <v>93.300003000000004</v>
      </c>
      <c r="C15" s="5">
        <v>95.550003000000004</v>
      </c>
      <c r="D15" s="3">
        <v>92.550003000000004</v>
      </c>
      <c r="E15" s="3">
        <v>93.050003000000004</v>
      </c>
      <c r="F15" s="64">
        <v>86.859054999999998</v>
      </c>
      <c r="G15" s="84">
        <f t="shared" si="1"/>
        <v>1.1049867583758753E-2</v>
      </c>
      <c r="H15" s="83">
        <f t="shared" si="0"/>
        <v>-1.3132956976392181</v>
      </c>
    </row>
    <row r="16" spans="1:12" ht="21.75" customHeight="1" thickBot="1" x14ac:dyDescent="0.3">
      <c r="A16" s="4">
        <v>44197</v>
      </c>
      <c r="B16" s="3">
        <v>93.75</v>
      </c>
      <c r="C16" s="5">
        <v>94.449996999999996</v>
      </c>
      <c r="D16" s="3">
        <v>93</v>
      </c>
      <c r="E16" s="3">
        <v>93.199996999999996</v>
      </c>
      <c r="F16" s="64">
        <v>86.999069000000006</v>
      </c>
      <c r="G16" s="84">
        <f t="shared" si="1"/>
        <v>-1.1579139898775291E-2</v>
      </c>
      <c r="H16" s="83">
        <f t="shared" si="0"/>
        <v>-1.3681171078603196</v>
      </c>
    </row>
    <row r="17" spans="1:11" ht="21.75" customHeight="1" thickBot="1" x14ac:dyDescent="0.3">
      <c r="A17" s="4">
        <v>44287</v>
      </c>
      <c r="B17" s="3">
        <v>94.050003000000004</v>
      </c>
      <c r="C17" s="5">
        <v>97.300003000000004</v>
      </c>
      <c r="D17" s="3">
        <v>93.699996999999996</v>
      </c>
      <c r="E17" s="3">
        <v>96.949996999999996</v>
      </c>
      <c r="F17" s="64">
        <v>90.499572999999998</v>
      </c>
      <c r="G17" s="84">
        <f t="shared" si="1"/>
        <v>2.9728457839755203E-2</v>
      </c>
      <c r="H17" s="83">
        <f t="shared" si="0"/>
        <v>-1.2260802934623982</v>
      </c>
    </row>
    <row r="18" spans="1:11" ht="21.75" customHeight="1" thickBot="1" x14ac:dyDescent="0.3">
      <c r="A18" s="4">
        <v>44317</v>
      </c>
      <c r="B18" s="3">
        <v>96.5</v>
      </c>
      <c r="C18" s="5">
        <v>96.5</v>
      </c>
      <c r="D18" s="3">
        <v>94.349997999999999</v>
      </c>
      <c r="E18" s="3">
        <v>94.949996999999996</v>
      </c>
      <c r="F18" s="64">
        <v>88.632637000000003</v>
      </c>
      <c r="G18" s="84">
        <f t="shared" si="1"/>
        <v>-8.2560116794956288E-3</v>
      </c>
      <c r="H18" s="83">
        <f t="shared" si="0"/>
        <v>-1.2659503420267804</v>
      </c>
    </row>
    <row r="19" spans="1:11" ht="21.75" customHeight="1" thickBot="1" x14ac:dyDescent="0.3">
      <c r="A19" s="4">
        <v>44348</v>
      </c>
      <c r="B19" s="3">
        <v>98.900002000000001</v>
      </c>
      <c r="C19" s="5">
        <v>99.300003000000004</v>
      </c>
      <c r="D19" s="3">
        <v>96.25</v>
      </c>
      <c r="E19" s="3">
        <v>96.949996999999996</v>
      </c>
      <c r="F19" s="64">
        <v>90.499572999999998</v>
      </c>
      <c r="G19" s="84">
        <f t="shared" si="1"/>
        <v>2.8602592917666678E-2</v>
      </c>
      <c r="H19" s="83">
        <f t="shared" si="0"/>
        <v>-1.1264055458317468</v>
      </c>
    </row>
    <row r="20" spans="1:11" ht="21.75" customHeight="1" thickBot="1" x14ac:dyDescent="0.3">
      <c r="A20" s="4">
        <v>44378</v>
      </c>
      <c r="B20" s="3">
        <v>98</v>
      </c>
      <c r="C20" s="5">
        <v>99.050003000000004</v>
      </c>
      <c r="D20" s="3">
        <v>97.099997999999999</v>
      </c>
      <c r="E20" s="3">
        <v>97.900002000000001</v>
      </c>
      <c r="F20" s="64">
        <v>91.386368000000004</v>
      </c>
      <c r="G20" s="84">
        <f t="shared" si="1"/>
        <v>-2.5207978303139096E-3</v>
      </c>
      <c r="H20" s="83">
        <f t="shared" si="0"/>
        <v>-1.1388648892855782</v>
      </c>
    </row>
    <row r="21" spans="1:11" ht="21.75" customHeight="1" thickBot="1" x14ac:dyDescent="0.3">
      <c r="A21" s="4">
        <v>44409</v>
      </c>
      <c r="B21" s="3">
        <v>98.949996999999996</v>
      </c>
      <c r="C21" s="5">
        <v>101.300003</v>
      </c>
      <c r="D21" s="3">
        <v>98.550003000000004</v>
      </c>
      <c r="E21" s="3">
        <v>100.650002</v>
      </c>
      <c r="F21" s="64">
        <v>93.953400000000002</v>
      </c>
      <c r="G21" s="84">
        <f t="shared" si="1"/>
        <v>2.2461637437349205E-2</v>
      </c>
      <c r="H21" s="83">
        <f t="shared" si="0"/>
        <v>-1.0267307982010954</v>
      </c>
    </row>
    <row r="22" spans="1:11" ht="21.75" customHeight="1" thickBot="1" x14ac:dyDescent="0.3">
      <c r="A22" s="4">
        <v>44501</v>
      </c>
      <c r="B22" s="3">
        <v>101.5</v>
      </c>
      <c r="C22" s="5">
        <v>102.900002</v>
      </c>
      <c r="D22" s="3">
        <v>98.050003000000004</v>
      </c>
      <c r="E22" s="3">
        <v>102.550003</v>
      </c>
      <c r="F22" s="64">
        <v>95.726990000000001</v>
      </c>
      <c r="G22" s="84">
        <f t="shared" si="1"/>
        <v>1.567122140670741E-2</v>
      </c>
      <c r="H22" s="83">
        <f t="shared" si="0"/>
        <v>-0.94699104993394834</v>
      </c>
    </row>
    <row r="23" spans="1:11" ht="21.75" customHeight="1" thickBot="1" x14ac:dyDescent="0.3">
      <c r="A23" s="4">
        <v>44531</v>
      </c>
      <c r="B23" s="3">
        <v>102</v>
      </c>
      <c r="C23" s="5">
        <v>104.5</v>
      </c>
      <c r="D23" s="3">
        <v>100.75</v>
      </c>
      <c r="E23" s="3">
        <v>103.449997</v>
      </c>
      <c r="F23" s="64">
        <v>96.567108000000005</v>
      </c>
      <c r="G23" s="84">
        <f t="shared" si="1"/>
        <v>1.5429409128515889E-2</v>
      </c>
      <c r="H23" s="83">
        <f t="shared" si="0"/>
        <v>-0.86725135150417498</v>
      </c>
    </row>
    <row r="24" spans="1:11" ht="21.75" customHeight="1" thickBot="1" x14ac:dyDescent="0.3">
      <c r="A24" s="3" t="s">
        <v>27</v>
      </c>
      <c r="B24" s="3">
        <v>104.949997</v>
      </c>
      <c r="C24" s="5">
        <v>107.900002</v>
      </c>
      <c r="D24" s="3">
        <v>104.099998</v>
      </c>
      <c r="E24" s="3">
        <v>105.25</v>
      </c>
      <c r="F24" s="64">
        <v>98.247344999999996</v>
      </c>
      <c r="G24" s="84">
        <f t="shared" si="1"/>
        <v>3.2017819394904307E-2</v>
      </c>
      <c r="H24" s="83">
        <f t="shared" si="0"/>
        <v>-0.69780418085731999</v>
      </c>
    </row>
    <row r="25" spans="1:11" ht="21.75" customHeight="1" thickBot="1" x14ac:dyDescent="0.3">
      <c r="A25" s="3" t="s">
        <v>28</v>
      </c>
      <c r="B25" s="3">
        <v>107</v>
      </c>
      <c r="C25" s="5">
        <v>107.449997</v>
      </c>
      <c r="D25" s="3">
        <v>104.199997</v>
      </c>
      <c r="E25" s="3">
        <v>105.050003</v>
      </c>
      <c r="F25" s="64">
        <v>98.060654</v>
      </c>
      <c r="G25" s="84">
        <f t="shared" si="1"/>
        <v>-4.1792956312137744E-3</v>
      </c>
      <c r="H25" s="83">
        <f t="shared" si="0"/>
        <v>-0.72023124826108587</v>
      </c>
    </row>
    <row r="26" spans="1:11" ht="21.75" customHeight="1" thickBot="1" x14ac:dyDescent="0.4">
      <c r="A26" s="3" t="s">
        <v>29</v>
      </c>
      <c r="B26" s="3">
        <v>105.25</v>
      </c>
      <c r="C26" s="5">
        <v>106.099998</v>
      </c>
      <c r="D26" s="3">
        <v>100.650002</v>
      </c>
      <c r="E26" s="3">
        <v>101.400002</v>
      </c>
      <c r="F26" s="64">
        <v>94.653503000000001</v>
      </c>
      <c r="G26" s="84">
        <f t="shared" si="1"/>
        <v>-1.2643568398760355E-2</v>
      </c>
      <c r="H26" s="83">
        <f t="shared" si="0"/>
        <v>-0.78751165307440152</v>
      </c>
      <c r="J26" s="105" t="s">
        <v>170</v>
      </c>
      <c r="K26" s="106">
        <f>AVERAGE(H3:H248)</f>
        <v>-6.7245215719165983E-16</v>
      </c>
    </row>
    <row r="27" spans="1:11" ht="21.75" customHeight="1" thickBot="1" x14ac:dyDescent="0.4">
      <c r="A27" s="3" t="s">
        <v>30</v>
      </c>
      <c r="B27" s="3">
        <v>101.400002</v>
      </c>
      <c r="C27" s="5">
        <v>101.849998</v>
      </c>
      <c r="D27" s="3">
        <v>96.050003000000004</v>
      </c>
      <c r="E27" s="3">
        <v>96.650002000000001</v>
      </c>
      <c r="F27" s="64">
        <v>90.219536000000005</v>
      </c>
      <c r="G27" s="84">
        <f t="shared" si="1"/>
        <v>-4.0880903733701915E-2</v>
      </c>
      <c r="H27" s="83">
        <f t="shared" si="0"/>
        <v>-0.99932049178953564</v>
      </c>
      <c r="J27" s="105" t="s">
        <v>171</v>
      </c>
      <c r="K27" s="107">
        <f>_xlfn.VAR.S(H3:H248)</f>
        <v>0.99999999999999145</v>
      </c>
    </row>
    <row r="28" spans="1:11" ht="21.75" customHeight="1" thickBot="1" x14ac:dyDescent="0.3">
      <c r="A28" s="3" t="s">
        <v>31</v>
      </c>
      <c r="B28" s="3">
        <v>97.75</v>
      </c>
      <c r="C28" s="5">
        <v>99</v>
      </c>
      <c r="D28" s="3">
        <v>97.5</v>
      </c>
      <c r="E28" s="3">
        <v>98.099997999999999</v>
      </c>
      <c r="F28" s="64">
        <v>91.573059000000001</v>
      </c>
      <c r="G28" s="84">
        <f t="shared" si="1"/>
        <v>-2.8381272901504054E-2</v>
      </c>
      <c r="H28" s="83">
        <f t="shared" si="0"/>
        <v>-1.1413569074884662</v>
      </c>
    </row>
    <row r="29" spans="1:11" ht="21.75" customHeight="1" thickBot="1" x14ac:dyDescent="0.3">
      <c r="A29" s="3" t="s">
        <v>32</v>
      </c>
      <c r="B29" s="3">
        <v>99</v>
      </c>
      <c r="C29" s="5">
        <v>99.800003000000004</v>
      </c>
      <c r="D29" s="3">
        <v>97.849997999999999</v>
      </c>
      <c r="E29" s="3">
        <v>98.849997999999999</v>
      </c>
      <c r="F29" s="64">
        <v>92.273155000000003</v>
      </c>
      <c r="G29" s="84">
        <f t="shared" si="1"/>
        <v>8.0483632429482078E-3</v>
      </c>
      <c r="H29" s="83">
        <f t="shared" si="0"/>
        <v>-1.101486858924084</v>
      </c>
    </row>
    <row r="30" spans="1:11" ht="21.75" customHeight="1" thickBot="1" x14ac:dyDescent="0.3">
      <c r="A30" s="3" t="s">
        <v>33</v>
      </c>
      <c r="B30" s="3">
        <v>99.050003000000004</v>
      </c>
      <c r="C30" s="5">
        <v>100.199997</v>
      </c>
      <c r="D30" s="3">
        <v>93.900002000000001</v>
      </c>
      <c r="E30" s="3">
        <v>94.699996999999996</v>
      </c>
      <c r="F30" s="64">
        <v>88.399269000000004</v>
      </c>
      <c r="G30" s="84">
        <f t="shared" si="1"/>
        <v>3.999945333106064E-3</v>
      </c>
      <c r="H30" s="83">
        <f t="shared" si="0"/>
        <v>-1.0815522084221969</v>
      </c>
    </row>
    <row r="31" spans="1:11" ht="21.75" customHeight="1" thickBot="1" x14ac:dyDescent="0.3">
      <c r="A31" s="3" t="s">
        <v>34</v>
      </c>
      <c r="B31" s="3">
        <v>94.599997999999999</v>
      </c>
      <c r="C31" s="5">
        <v>95.449996999999996</v>
      </c>
      <c r="D31" s="3">
        <v>92.5</v>
      </c>
      <c r="E31" s="3">
        <v>92.75</v>
      </c>
      <c r="F31" s="64">
        <v>86.579009999999997</v>
      </c>
      <c r="G31" s="84">
        <f t="shared" si="1"/>
        <v>-4.8565639968956173E-2</v>
      </c>
      <c r="H31" s="83">
        <f t="shared" si="0"/>
        <v>-1.3182797340449939</v>
      </c>
    </row>
    <row r="32" spans="1:11" ht="21.75" customHeight="1" thickBot="1" x14ac:dyDescent="0.3">
      <c r="A32" s="3" t="s">
        <v>35</v>
      </c>
      <c r="B32" s="3">
        <v>93.050003000000004</v>
      </c>
      <c r="C32" s="5">
        <v>93.75</v>
      </c>
      <c r="D32" s="3">
        <v>90</v>
      </c>
      <c r="E32" s="3">
        <v>91.349997999999999</v>
      </c>
      <c r="F32" s="64">
        <v>85.272163000000006</v>
      </c>
      <c r="G32" s="84">
        <f t="shared" si="1"/>
        <v>-1.7970853891167798E-2</v>
      </c>
      <c r="H32" s="83">
        <f t="shared" si="0"/>
        <v>-1.4030031200189259</v>
      </c>
    </row>
    <row r="33" spans="1:8" ht="21.75" customHeight="1" thickBot="1" x14ac:dyDescent="0.3">
      <c r="A33" s="3" t="s">
        <v>36</v>
      </c>
      <c r="B33" s="3">
        <v>91.400002000000001</v>
      </c>
      <c r="C33" s="5">
        <v>91.75</v>
      </c>
      <c r="D33" s="3">
        <v>88.900002000000001</v>
      </c>
      <c r="E33" s="3">
        <v>89.699996999999996</v>
      </c>
      <c r="F33" s="64">
        <v>83.731933999999995</v>
      </c>
      <c r="G33" s="84">
        <f t="shared" si="1"/>
        <v>-2.1564177915840525E-2</v>
      </c>
      <c r="H33" s="83">
        <f t="shared" si="0"/>
        <v>-1.5026778676495771</v>
      </c>
    </row>
    <row r="34" spans="1:8" ht="21.75" customHeight="1" thickBot="1" x14ac:dyDescent="0.3">
      <c r="A34" s="3" t="s">
        <v>37</v>
      </c>
      <c r="B34" s="3">
        <v>89</v>
      </c>
      <c r="C34" s="5">
        <v>91.400002000000001</v>
      </c>
      <c r="D34" s="3">
        <v>88.800003000000004</v>
      </c>
      <c r="E34" s="3">
        <v>90.650002000000001</v>
      </c>
      <c r="F34" s="64">
        <v>84.618735999999998</v>
      </c>
      <c r="G34" s="84">
        <f t="shared" si="1"/>
        <v>-3.821986592737448E-3</v>
      </c>
      <c r="H34" s="83">
        <f t="shared" si="0"/>
        <v>-1.5201208488101936</v>
      </c>
    </row>
    <row r="35" spans="1:8" ht="21.75" customHeight="1" thickBot="1" x14ac:dyDescent="0.3">
      <c r="A35" s="3" t="s">
        <v>38</v>
      </c>
      <c r="B35" s="3">
        <v>90.75</v>
      </c>
      <c r="C35" s="5">
        <v>92.949996999999996</v>
      </c>
      <c r="D35" s="3">
        <v>87.75</v>
      </c>
      <c r="E35" s="3">
        <v>88.300003000000004</v>
      </c>
      <c r="F35" s="64">
        <v>82.425087000000005</v>
      </c>
      <c r="G35" s="84">
        <f t="shared" si="1"/>
        <v>1.6816181550093325E-2</v>
      </c>
      <c r="H35" s="83">
        <f t="shared" si="0"/>
        <v>-1.4428731685833081</v>
      </c>
    </row>
    <row r="36" spans="1:8" ht="21.75" customHeight="1" thickBot="1" x14ac:dyDescent="0.3">
      <c r="A36" s="4">
        <v>44198</v>
      </c>
      <c r="B36" s="3">
        <v>89</v>
      </c>
      <c r="C36" s="5">
        <v>91.199996999999996</v>
      </c>
      <c r="D36" s="3">
        <v>88.449996999999996</v>
      </c>
      <c r="E36" s="3">
        <v>90.849997999999999</v>
      </c>
      <c r="F36" s="64">
        <v>84.805428000000006</v>
      </c>
      <c r="G36" s="84">
        <f t="shared" si="1"/>
        <v>-1.9006817706487315E-2</v>
      </c>
      <c r="H36" s="83">
        <f t="shared" si="0"/>
        <v>-1.5300885727601279</v>
      </c>
    </row>
    <row r="37" spans="1:8" ht="21.75" customHeight="1" thickBot="1" x14ac:dyDescent="0.3">
      <c r="A37" s="4">
        <v>44229</v>
      </c>
      <c r="B37" s="3">
        <v>92.5</v>
      </c>
      <c r="C37" s="5">
        <v>93.949996999999996</v>
      </c>
      <c r="D37" s="3">
        <v>91.199996999999996</v>
      </c>
      <c r="E37" s="3">
        <v>92.849997999999999</v>
      </c>
      <c r="F37" s="64">
        <v>86.672363000000004</v>
      </c>
      <c r="G37" s="84">
        <f t="shared" si="1"/>
        <v>2.9707829742046929E-2</v>
      </c>
      <c r="H37" s="83">
        <f t="shared" si="0"/>
        <v>-1.3930357947679823</v>
      </c>
    </row>
    <row r="38" spans="1:8" ht="21.75" customHeight="1" thickBot="1" x14ac:dyDescent="0.3">
      <c r="A38" s="4">
        <v>44257</v>
      </c>
      <c r="B38" s="3">
        <v>94.599997999999999</v>
      </c>
      <c r="C38" s="5">
        <v>95.300003000000004</v>
      </c>
      <c r="D38" s="3">
        <v>93</v>
      </c>
      <c r="E38" s="3">
        <v>93.349997999999999</v>
      </c>
      <c r="F38" s="64">
        <v>87.139090999999993</v>
      </c>
      <c r="G38" s="84">
        <f t="shared" si="1"/>
        <v>1.4267148212099198E-2</v>
      </c>
      <c r="H38" s="83">
        <f t="shared" si="0"/>
        <v>-1.3257550410930494</v>
      </c>
    </row>
    <row r="39" spans="1:8" ht="21.75" customHeight="1" thickBot="1" x14ac:dyDescent="0.3">
      <c r="A39" s="4">
        <v>44288</v>
      </c>
      <c r="B39" s="3">
        <v>94.25</v>
      </c>
      <c r="C39" s="5">
        <v>98.599997999999999</v>
      </c>
      <c r="D39" s="3">
        <v>94</v>
      </c>
      <c r="E39" s="3">
        <v>97.650002000000001</v>
      </c>
      <c r="F39" s="64">
        <v>91.153000000000006</v>
      </c>
      <c r="G39" s="84">
        <f t="shared" si="1"/>
        <v>3.4041399184919663E-2</v>
      </c>
      <c r="H39" s="83">
        <f t="shared" si="0"/>
        <v>-1.161291956689344</v>
      </c>
    </row>
    <row r="40" spans="1:8" ht="21.75" customHeight="1" thickBot="1" x14ac:dyDescent="0.3">
      <c r="A40" s="4">
        <v>44318</v>
      </c>
      <c r="B40" s="3">
        <v>98.949996999999996</v>
      </c>
      <c r="C40" s="5">
        <v>99.949996999999996</v>
      </c>
      <c r="D40" s="3">
        <v>96.800003000000004</v>
      </c>
      <c r="E40" s="3">
        <v>97.650002000000001</v>
      </c>
      <c r="F40" s="64">
        <v>91.153000000000006</v>
      </c>
      <c r="G40" s="84">
        <f t="shared" si="1"/>
        <v>1.3598789606787124E-2</v>
      </c>
      <c r="H40" s="83">
        <f t="shared" si="0"/>
        <v>-1.0940115518760283</v>
      </c>
    </row>
    <row r="41" spans="1:8" ht="21.75" customHeight="1" thickBot="1" x14ac:dyDescent="0.3">
      <c r="A41" s="4">
        <v>44410</v>
      </c>
      <c r="B41" s="3">
        <v>99.5</v>
      </c>
      <c r="C41" s="5">
        <v>100.800003</v>
      </c>
      <c r="D41" s="3">
        <v>99.099997999999999</v>
      </c>
      <c r="E41" s="3">
        <v>99.650002000000001</v>
      </c>
      <c r="F41" s="64">
        <v>93.019936000000001</v>
      </c>
      <c r="G41" s="84">
        <f t="shared" si="1"/>
        <v>8.468354467771496E-3</v>
      </c>
      <c r="H41" s="83">
        <f t="shared" si="0"/>
        <v>-1.0516494851087583</v>
      </c>
    </row>
    <row r="42" spans="1:8" ht="21.75" customHeight="1" thickBot="1" x14ac:dyDescent="0.3">
      <c r="A42" s="4">
        <v>44441</v>
      </c>
      <c r="B42" s="3">
        <v>99.800003000000004</v>
      </c>
      <c r="C42" s="5">
        <v>103.349998</v>
      </c>
      <c r="D42" s="3">
        <v>99.800003000000004</v>
      </c>
      <c r="E42" s="3">
        <v>101</v>
      </c>
      <c r="F42" s="64">
        <v>94.280113</v>
      </c>
      <c r="G42" s="84">
        <f t="shared" si="1"/>
        <v>2.4982881376887089E-2</v>
      </c>
      <c r="H42" s="83">
        <f t="shared" si="0"/>
        <v>-0.92456443106654718</v>
      </c>
    </row>
    <row r="43" spans="1:8" ht="21.75" customHeight="1" thickBot="1" x14ac:dyDescent="0.3">
      <c r="A43" s="4">
        <v>44471</v>
      </c>
      <c r="B43" s="3">
        <v>102</v>
      </c>
      <c r="C43" s="5">
        <v>102.5</v>
      </c>
      <c r="D43" s="3">
        <v>98.599997999999999</v>
      </c>
      <c r="E43" s="3">
        <v>100</v>
      </c>
      <c r="F43" s="64">
        <v>93.346642000000003</v>
      </c>
      <c r="G43" s="84">
        <f t="shared" si="1"/>
        <v>-8.2584681975967755E-3</v>
      </c>
      <c r="H43" s="83">
        <f t="shared" si="0"/>
        <v>-0.9669260991348263</v>
      </c>
    </row>
    <row r="44" spans="1:8" ht="21.75" customHeight="1" thickBot="1" x14ac:dyDescent="0.3">
      <c r="A44" s="4">
        <v>44502</v>
      </c>
      <c r="B44" s="3">
        <v>100</v>
      </c>
      <c r="C44" s="5">
        <v>100.349998</v>
      </c>
      <c r="D44" s="3">
        <v>98.900002000000001</v>
      </c>
      <c r="E44" s="3">
        <v>99.449996999999996</v>
      </c>
      <c r="F44" s="64">
        <v>92.833236999999997</v>
      </c>
      <c r="G44" s="84">
        <f t="shared" si="1"/>
        <v>-2.1198743266360044E-2</v>
      </c>
      <c r="H44" s="83">
        <f t="shared" si="0"/>
        <v>-1.0740765525125242</v>
      </c>
    </row>
    <row r="45" spans="1:8" ht="21.75" customHeight="1" thickBot="1" x14ac:dyDescent="0.3">
      <c r="A45" s="4">
        <v>44532</v>
      </c>
      <c r="B45" s="3">
        <v>98.900002000000001</v>
      </c>
      <c r="C45" s="5">
        <v>99.400002000000001</v>
      </c>
      <c r="D45" s="3">
        <v>96.550003000000004</v>
      </c>
      <c r="E45" s="3">
        <v>97</v>
      </c>
      <c r="F45" s="64">
        <v>90.546249000000003</v>
      </c>
      <c r="G45" s="84">
        <f t="shared" si="1"/>
        <v>-9.5119215288503242E-3</v>
      </c>
      <c r="H45" s="83">
        <f t="shared" si="0"/>
        <v>-1.1214218582875881</v>
      </c>
    </row>
    <row r="46" spans="1:8" ht="21.75" customHeight="1" thickBot="1" x14ac:dyDescent="0.3">
      <c r="A46" s="3" t="s">
        <v>39</v>
      </c>
      <c r="B46" s="3">
        <v>97</v>
      </c>
      <c r="C46" s="5">
        <v>99.25</v>
      </c>
      <c r="D46" s="3">
        <v>95.599997999999999</v>
      </c>
      <c r="E46" s="3">
        <v>98.449996999999996</v>
      </c>
      <c r="F46" s="64">
        <v>91.899772999999996</v>
      </c>
      <c r="G46" s="84">
        <f t="shared" si="1"/>
        <v>-1.510214215952716E-3</v>
      </c>
      <c r="H46" s="83">
        <f t="shared" si="0"/>
        <v>-1.1288975640346348</v>
      </c>
    </row>
    <row r="47" spans="1:8" ht="21.75" customHeight="1" thickBot="1" x14ac:dyDescent="0.3">
      <c r="A47" s="3" t="s">
        <v>40</v>
      </c>
      <c r="B47" s="3">
        <v>99.25</v>
      </c>
      <c r="C47" s="5">
        <v>104.849998</v>
      </c>
      <c r="D47" s="3">
        <v>99.25</v>
      </c>
      <c r="E47" s="3">
        <v>103.75</v>
      </c>
      <c r="F47" s="64">
        <v>96.847144999999998</v>
      </c>
      <c r="G47" s="84">
        <f t="shared" si="1"/>
        <v>5.4888818705760095E-2</v>
      </c>
      <c r="H47" s="83">
        <f t="shared" si="0"/>
        <v>-0.84980837034355861</v>
      </c>
    </row>
    <row r="48" spans="1:8" ht="21.75" customHeight="1" thickBot="1" x14ac:dyDescent="0.3">
      <c r="A48" s="3" t="s">
        <v>41</v>
      </c>
      <c r="B48" s="3">
        <v>102</v>
      </c>
      <c r="C48" s="5">
        <v>103.5</v>
      </c>
      <c r="D48" s="3">
        <v>100.800003</v>
      </c>
      <c r="E48" s="3">
        <v>102.25</v>
      </c>
      <c r="F48" s="64">
        <v>97.084518000000003</v>
      </c>
      <c r="G48" s="84">
        <f t="shared" si="1"/>
        <v>-1.2959125567636093E-2</v>
      </c>
      <c r="H48" s="83">
        <f t="shared" si="0"/>
        <v>-0.91708872531950059</v>
      </c>
    </row>
    <row r="49" spans="1:8" ht="21.75" customHeight="1" thickBot="1" x14ac:dyDescent="0.3">
      <c r="A49" s="3" t="s">
        <v>42</v>
      </c>
      <c r="B49" s="3">
        <v>103.699997</v>
      </c>
      <c r="C49" s="5">
        <v>115.5</v>
      </c>
      <c r="D49" s="3">
        <v>103.349998</v>
      </c>
      <c r="E49" s="3">
        <v>110.699997</v>
      </c>
      <c r="F49" s="64">
        <v>105.10762800000001</v>
      </c>
      <c r="G49" s="84">
        <f t="shared" si="1"/>
        <v>0.10969891725642453</v>
      </c>
      <c r="H49" s="83">
        <f t="shared" si="0"/>
        <v>-0.31904023953559257</v>
      </c>
    </row>
    <row r="50" spans="1:8" ht="21.75" customHeight="1" thickBot="1" x14ac:dyDescent="0.3">
      <c r="A50" s="3" t="s">
        <v>43</v>
      </c>
      <c r="B50" s="3">
        <v>110.699997</v>
      </c>
      <c r="C50" s="5">
        <v>112.199997</v>
      </c>
      <c r="D50" s="3">
        <v>103.849998</v>
      </c>
      <c r="E50" s="3">
        <v>105.099998</v>
      </c>
      <c r="F50" s="64">
        <v>99.790535000000006</v>
      </c>
      <c r="G50" s="84">
        <f t="shared" si="1"/>
        <v>-2.8987563611220641E-2</v>
      </c>
      <c r="H50" s="83">
        <f t="shared" si="0"/>
        <v>-0.48350372263828895</v>
      </c>
    </row>
    <row r="51" spans="1:8" ht="21.75" customHeight="1" thickBot="1" x14ac:dyDescent="0.3">
      <c r="A51" s="3" t="s">
        <v>44</v>
      </c>
      <c r="B51" s="3">
        <v>105.900002</v>
      </c>
      <c r="C51" s="5">
        <v>108.550003</v>
      </c>
      <c r="D51" s="3">
        <v>105.300003</v>
      </c>
      <c r="E51" s="3">
        <v>106.300003</v>
      </c>
      <c r="F51" s="64">
        <v>100.92991600000001</v>
      </c>
      <c r="G51" s="84">
        <f t="shared" si="1"/>
        <v>-3.3072042389293489E-2</v>
      </c>
      <c r="H51" s="83">
        <f t="shared" si="0"/>
        <v>-0.66540983803998432</v>
      </c>
    </row>
    <row r="52" spans="1:8" ht="21.75" customHeight="1" thickBot="1" x14ac:dyDescent="0.3">
      <c r="A52" s="3" t="s">
        <v>45</v>
      </c>
      <c r="B52" s="3">
        <v>109.75</v>
      </c>
      <c r="C52" s="5">
        <v>114.400002</v>
      </c>
      <c r="D52" s="3">
        <v>109.449997</v>
      </c>
      <c r="E52" s="3">
        <v>112.199997</v>
      </c>
      <c r="F52" s="64">
        <v>106.531853</v>
      </c>
      <c r="G52" s="84">
        <f t="shared" si="1"/>
        <v>5.249017246688082E-2</v>
      </c>
      <c r="H52" s="83">
        <f t="shared" si="0"/>
        <v>-0.37386125105770318</v>
      </c>
    </row>
    <row r="53" spans="1:8" ht="21.75" customHeight="1" thickBot="1" x14ac:dyDescent="0.3">
      <c r="A53" s="3" t="s">
        <v>46</v>
      </c>
      <c r="B53" s="3">
        <v>114</v>
      </c>
      <c r="C53" s="5">
        <v>115.349998</v>
      </c>
      <c r="D53" s="3">
        <v>111</v>
      </c>
      <c r="E53" s="3">
        <v>113.599998</v>
      </c>
      <c r="F53" s="64">
        <v>107.86113</v>
      </c>
      <c r="G53" s="84">
        <f t="shared" si="1"/>
        <v>8.2698708530126678E-3</v>
      </c>
      <c r="H53" s="83">
        <f t="shared" si="0"/>
        <v>-0.32651594528263911</v>
      </c>
    </row>
    <row r="54" spans="1:8" ht="21.75" customHeight="1" thickBot="1" x14ac:dyDescent="0.3">
      <c r="A54" s="3" t="s">
        <v>47</v>
      </c>
      <c r="B54" s="3">
        <v>116</v>
      </c>
      <c r="C54" s="5">
        <v>120.5</v>
      </c>
      <c r="D54" s="3">
        <v>115.349998</v>
      </c>
      <c r="E54" s="3">
        <v>119.050003</v>
      </c>
      <c r="F54" s="64">
        <v>113.03581200000001</v>
      </c>
      <c r="G54" s="84">
        <f t="shared" si="1"/>
        <v>4.3678785649482008E-2</v>
      </c>
      <c r="H54" s="83">
        <f t="shared" si="0"/>
        <v>-6.9853370458964253E-2</v>
      </c>
    </row>
    <row r="55" spans="1:8" ht="21.75" customHeight="1" thickBot="1" x14ac:dyDescent="0.3">
      <c r="A55" s="3" t="s">
        <v>48</v>
      </c>
      <c r="B55" s="3">
        <v>115.5</v>
      </c>
      <c r="C55" s="5">
        <v>118.400002</v>
      </c>
      <c r="D55" s="3">
        <v>110.050003</v>
      </c>
      <c r="E55" s="3">
        <v>111</v>
      </c>
      <c r="F55" s="64">
        <v>105.392487</v>
      </c>
      <c r="G55" s="84">
        <f t="shared" si="1"/>
        <v>-1.7581013588912574E-2</v>
      </c>
      <c r="H55" s="83">
        <f t="shared" si="0"/>
        <v>-0.17451175579640049</v>
      </c>
    </row>
    <row r="56" spans="1:8" ht="21.75" customHeight="1" thickBot="1" x14ac:dyDescent="0.3">
      <c r="A56" s="4">
        <v>44199</v>
      </c>
      <c r="B56" s="3">
        <v>114.300003</v>
      </c>
      <c r="C56" s="5">
        <v>117.650002</v>
      </c>
      <c r="D56" s="3">
        <v>113.5</v>
      </c>
      <c r="E56" s="3">
        <v>117.050003</v>
      </c>
      <c r="F56" s="64">
        <v>111.136848</v>
      </c>
      <c r="G56" s="84">
        <f t="shared" si="1"/>
        <v>-6.3546071688507103E-3</v>
      </c>
      <c r="H56" s="83">
        <f t="shared" si="0"/>
        <v>-0.21188978615789475</v>
      </c>
    </row>
    <row r="57" spans="1:8" ht="21.75" customHeight="1" thickBot="1" x14ac:dyDescent="0.3">
      <c r="A57" s="4">
        <v>44230</v>
      </c>
      <c r="B57" s="3">
        <v>115.900002</v>
      </c>
      <c r="C57" s="5">
        <v>116.650002</v>
      </c>
      <c r="D57" s="3">
        <v>112.75</v>
      </c>
      <c r="E57" s="3">
        <v>113.5</v>
      </c>
      <c r="F57" s="64">
        <v>107.76618999999999</v>
      </c>
      <c r="G57" s="84">
        <f t="shared" si="1"/>
        <v>-8.5361165602010382E-3</v>
      </c>
      <c r="H57" s="83">
        <f t="shared" si="0"/>
        <v>-0.26172715997322044</v>
      </c>
    </row>
    <row r="58" spans="1:8" ht="21.75" customHeight="1" thickBot="1" x14ac:dyDescent="0.3">
      <c r="A58" s="4">
        <v>44258</v>
      </c>
      <c r="B58" s="3">
        <v>114.050003</v>
      </c>
      <c r="C58" s="5">
        <v>115.800003</v>
      </c>
      <c r="D58" s="3">
        <v>113.199997</v>
      </c>
      <c r="E58" s="3">
        <v>114</v>
      </c>
      <c r="F58" s="64">
        <v>108.24092899999999</v>
      </c>
      <c r="G58" s="84">
        <f t="shared" si="1"/>
        <v>-7.3134245671149511E-3</v>
      </c>
      <c r="H58" s="83">
        <f t="shared" si="0"/>
        <v>-0.30408887787887329</v>
      </c>
    </row>
    <row r="59" spans="1:8" ht="21.75" customHeight="1" thickBot="1" x14ac:dyDescent="0.3">
      <c r="A59" s="4">
        <v>44289</v>
      </c>
      <c r="B59" s="3">
        <v>113.949997</v>
      </c>
      <c r="C59" s="5">
        <v>117</v>
      </c>
      <c r="D59" s="3">
        <v>112.300003</v>
      </c>
      <c r="E59" s="3">
        <v>112.699997</v>
      </c>
      <c r="F59" s="64">
        <v>107.006592</v>
      </c>
      <c r="G59" s="84">
        <f t="shared" si="1"/>
        <v>1.0309343752125852E-2</v>
      </c>
      <c r="H59" s="83">
        <f t="shared" si="0"/>
        <v>-0.24428417881260409</v>
      </c>
    </row>
    <row r="60" spans="1:8" ht="21.75" customHeight="1" thickBot="1" x14ac:dyDescent="0.3">
      <c r="A60" s="4">
        <v>44319</v>
      </c>
      <c r="B60" s="3">
        <v>116.25</v>
      </c>
      <c r="C60" s="5">
        <v>118.25</v>
      </c>
      <c r="D60" s="3">
        <v>113.5</v>
      </c>
      <c r="E60" s="3">
        <v>114.949997</v>
      </c>
      <c r="F60" s="64">
        <v>109.142929</v>
      </c>
      <c r="G60" s="84">
        <f t="shared" si="1"/>
        <v>1.0627092574286193E-2</v>
      </c>
      <c r="H60" s="83">
        <f t="shared" si="0"/>
        <v>-0.181987461543447</v>
      </c>
    </row>
    <row r="61" spans="1:8" ht="21.75" customHeight="1" thickBot="1" x14ac:dyDescent="0.3">
      <c r="A61" s="4">
        <v>44411</v>
      </c>
      <c r="B61" s="3">
        <v>118.949997</v>
      </c>
      <c r="C61" s="5">
        <v>122.349998</v>
      </c>
      <c r="D61" s="3">
        <v>117.199997</v>
      </c>
      <c r="E61" s="3">
        <v>118.25</v>
      </c>
      <c r="F61" s="64">
        <v>112.276222</v>
      </c>
      <c r="G61" s="84">
        <f t="shared" si="1"/>
        <v>3.4084746170091482E-2</v>
      </c>
      <c r="H61" s="83">
        <f t="shared" si="0"/>
        <v>2.2345671424640567E-2</v>
      </c>
    </row>
    <row r="62" spans="1:8" ht="21.75" customHeight="1" thickBot="1" x14ac:dyDescent="0.3">
      <c r="A62" s="4">
        <v>44442</v>
      </c>
      <c r="B62" s="3">
        <v>119.400002</v>
      </c>
      <c r="C62" s="5">
        <v>119.550003</v>
      </c>
      <c r="D62" s="3">
        <v>114.199997</v>
      </c>
      <c r="E62" s="3">
        <v>116.75</v>
      </c>
      <c r="F62" s="64">
        <v>110.851997</v>
      </c>
      <c r="G62" s="84">
        <f t="shared" si="1"/>
        <v>-2.3151054543697341E-2</v>
      </c>
      <c r="H62" s="83">
        <f t="shared" si="0"/>
        <v>-0.11719872607140201</v>
      </c>
    </row>
    <row r="63" spans="1:8" ht="21.75" customHeight="1" thickBot="1" x14ac:dyDescent="0.3">
      <c r="A63" s="4">
        <v>44472</v>
      </c>
      <c r="B63" s="3">
        <v>116.900002</v>
      </c>
      <c r="C63" s="5">
        <v>117</v>
      </c>
      <c r="D63" s="3">
        <v>113.599998</v>
      </c>
      <c r="E63" s="3">
        <v>114.400002</v>
      </c>
      <c r="F63" s="64">
        <v>108.62072000000001</v>
      </c>
      <c r="G63" s="84">
        <f t="shared" si="1"/>
        <v>-2.1560784200680229E-2</v>
      </c>
      <c r="H63" s="83">
        <f t="shared" si="0"/>
        <v>-0.24428417881260409</v>
      </c>
    </row>
    <row r="64" spans="1:8" ht="21.75" customHeight="1" thickBot="1" x14ac:dyDescent="0.3">
      <c r="A64" s="4">
        <v>44533</v>
      </c>
      <c r="B64" s="3">
        <v>116.75</v>
      </c>
      <c r="C64" s="5">
        <v>117.400002</v>
      </c>
      <c r="D64" s="3">
        <v>114</v>
      </c>
      <c r="E64" s="3">
        <v>115.050003</v>
      </c>
      <c r="F64" s="64">
        <v>109.23788500000001</v>
      </c>
      <c r="G64" s="84">
        <f t="shared" si="1"/>
        <v>3.4129896320149221E-3</v>
      </c>
      <c r="H64" s="83">
        <f t="shared" si="0"/>
        <v>-0.22434912961172618</v>
      </c>
    </row>
    <row r="65" spans="1:8" ht="21.75" customHeight="1" thickBot="1" x14ac:dyDescent="0.3">
      <c r="A65" s="3" t="s">
        <v>49</v>
      </c>
      <c r="B65" s="3">
        <v>116</v>
      </c>
      <c r="C65" s="5">
        <v>116.849998</v>
      </c>
      <c r="D65" s="3">
        <v>112.800003</v>
      </c>
      <c r="E65" s="3">
        <v>114.349998</v>
      </c>
      <c r="F65" s="64">
        <v>108.57324199999999</v>
      </c>
      <c r="G65" s="84">
        <f t="shared" si="1"/>
        <v>-4.695880560864835E-3</v>
      </c>
      <c r="H65" s="83">
        <f t="shared" si="0"/>
        <v>-0.25175988455965059</v>
      </c>
    </row>
    <row r="66" spans="1:8" ht="21.75" customHeight="1" thickBot="1" x14ac:dyDescent="0.3">
      <c r="A66" s="3" t="s">
        <v>50</v>
      </c>
      <c r="B66" s="3">
        <v>113.800003</v>
      </c>
      <c r="C66" s="5">
        <v>116.300003</v>
      </c>
      <c r="D66" s="3">
        <v>113.449997</v>
      </c>
      <c r="E66" s="3">
        <v>115.099998</v>
      </c>
      <c r="F66" s="64">
        <v>109.285355</v>
      </c>
      <c r="G66" s="84">
        <f t="shared" si="1"/>
        <v>-4.7179585489308734E-3</v>
      </c>
      <c r="H66" s="83">
        <f t="shared" si="0"/>
        <v>-0.27917019097121043</v>
      </c>
    </row>
    <row r="67" spans="1:8" ht="21.75" customHeight="1" thickBot="1" x14ac:dyDescent="0.3">
      <c r="A67" s="3" t="s">
        <v>51</v>
      </c>
      <c r="B67" s="3">
        <v>114.800003</v>
      </c>
      <c r="C67" s="5">
        <v>114.849998</v>
      </c>
      <c r="D67" s="3">
        <v>108.75</v>
      </c>
      <c r="E67" s="3">
        <v>109.349998</v>
      </c>
      <c r="F67" s="64">
        <v>103.825836</v>
      </c>
      <c r="G67" s="84">
        <f t="shared" si="1"/>
        <v>-1.2546173598886493E-2</v>
      </c>
      <c r="H67" s="83">
        <f t="shared" ref="H67:H130" si="2">STANDARDIZE(C67,$K$6,$K$12)</f>
        <v>-0.35143463219030197</v>
      </c>
    </row>
    <row r="68" spans="1:8" ht="21.75" customHeight="1" thickBot="1" x14ac:dyDescent="0.3">
      <c r="A68" s="3" t="s">
        <v>52</v>
      </c>
      <c r="B68" s="3">
        <v>110</v>
      </c>
      <c r="C68" s="5">
        <v>112.199997</v>
      </c>
      <c r="D68" s="3">
        <v>107.5</v>
      </c>
      <c r="E68" s="3">
        <v>110.199997</v>
      </c>
      <c r="F68" s="64">
        <v>104.63288900000001</v>
      </c>
      <c r="G68" s="84">
        <f t="shared" si="1"/>
        <v>-2.3343945370461177E-2</v>
      </c>
      <c r="H68" s="83">
        <f t="shared" si="2"/>
        <v>-0.48350372263828895</v>
      </c>
    </row>
    <row r="69" spans="1:8" ht="21.75" customHeight="1" thickBot="1" x14ac:dyDescent="0.3">
      <c r="A69" s="3" t="s">
        <v>53</v>
      </c>
      <c r="B69" s="3">
        <v>106.25</v>
      </c>
      <c r="C69" s="5">
        <v>113.25</v>
      </c>
      <c r="D69" s="3">
        <v>104.449997</v>
      </c>
      <c r="E69" s="3">
        <v>110.5</v>
      </c>
      <c r="F69" s="64">
        <v>104.91773999999999</v>
      </c>
      <c r="G69" s="84">
        <f t="shared" ref="G69:G132" si="3">LN(C69/C68)</f>
        <v>9.3147980125157463E-3</v>
      </c>
      <c r="H69" s="83">
        <f t="shared" si="2"/>
        <v>-0.43117433062007537</v>
      </c>
    </row>
    <row r="70" spans="1:8" ht="21.75" customHeight="1" thickBot="1" x14ac:dyDescent="0.3">
      <c r="A70" s="3" t="s">
        <v>54</v>
      </c>
      <c r="B70" s="3">
        <v>110.5</v>
      </c>
      <c r="C70" s="5">
        <v>111.25</v>
      </c>
      <c r="D70" s="3">
        <v>108.550003</v>
      </c>
      <c r="E70" s="3">
        <v>109.599998</v>
      </c>
      <c r="F70" s="64">
        <v>104.06321</v>
      </c>
      <c r="G70" s="84">
        <f t="shared" si="3"/>
        <v>-1.7817843316793786E-2</v>
      </c>
      <c r="H70" s="83">
        <f t="shared" si="2"/>
        <v>-0.53084907825072669</v>
      </c>
    </row>
    <row r="71" spans="1:8" ht="21.75" customHeight="1" thickBot="1" x14ac:dyDescent="0.3">
      <c r="A71" s="3" t="s">
        <v>55</v>
      </c>
      <c r="B71" s="3">
        <v>109.599998</v>
      </c>
      <c r="C71" s="5">
        <v>110.300003</v>
      </c>
      <c r="D71" s="3">
        <v>106.599998</v>
      </c>
      <c r="E71" s="3">
        <v>107.150002</v>
      </c>
      <c r="F71" s="64">
        <v>101.736977</v>
      </c>
      <c r="G71" s="84">
        <f t="shared" si="3"/>
        <v>-8.575967588343749E-3</v>
      </c>
      <c r="H71" s="83">
        <f t="shared" si="2"/>
        <v>-0.57819443386316449</v>
      </c>
    </row>
    <row r="72" spans="1:8" ht="21.75" customHeight="1" thickBot="1" x14ac:dyDescent="0.3">
      <c r="A72" s="3" t="s">
        <v>56</v>
      </c>
      <c r="B72" s="3">
        <v>105</v>
      </c>
      <c r="C72" s="5">
        <v>106</v>
      </c>
      <c r="D72" s="3">
        <v>102.849998</v>
      </c>
      <c r="E72" s="3">
        <v>104.800003</v>
      </c>
      <c r="F72" s="64">
        <v>99.505691999999996</v>
      </c>
      <c r="G72" s="84">
        <f t="shared" si="3"/>
        <v>-3.9764859345938708E-2</v>
      </c>
      <c r="H72" s="83">
        <f t="shared" si="2"/>
        <v>-0.79249529078118641</v>
      </c>
    </row>
    <row r="73" spans="1:8" ht="21.75" customHeight="1" thickBot="1" x14ac:dyDescent="0.3">
      <c r="A73" s="3" t="s">
        <v>57</v>
      </c>
      <c r="B73" s="3">
        <v>106</v>
      </c>
      <c r="C73" s="5">
        <v>107.699997</v>
      </c>
      <c r="D73" s="3">
        <v>101.300003</v>
      </c>
      <c r="E73" s="3">
        <v>102</v>
      </c>
      <c r="F73" s="64">
        <v>96.847144999999998</v>
      </c>
      <c r="G73" s="84">
        <f t="shared" si="3"/>
        <v>1.5910462195122155E-2</v>
      </c>
      <c r="H73" s="83">
        <f t="shared" si="2"/>
        <v>-0.70777190480725449</v>
      </c>
    </row>
    <row r="74" spans="1:8" ht="21.75" customHeight="1" thickBot="1" x14ac:dyDescent="0.3">
      <c r="A74" s="3" t="s">
        <v>58</v>
      </c>
      <c r="B74" s="3">
        <v>103</v>
      </c>
      <c r="C74" s="5">
        <v>104</v>
      </c>
      <c r="D74" s="3">
        <v>100.25</v>
      </c>
      <c r="E74" s="3">
        <v>102.400002</v>
      </c>
      <c r="F74" s="64">
        <v>97.226935999999995</v>
      </c>
      <c r="G74" s="84">
        <f t="shared" si="3"/>
        <v>-3.4958657165816635E-2</v>
      </c>
      <c r="H74" s="83">
        <f t="shared" si="2"/>
        <v>-0.89217003841183773</v>
      </c>
    </row>
    <row r="75" spans="1:8" ht="21.75" customHeight="1" thickBot="1" x14ac:dyDescent="0.3">
      <c r="A75" s="3" t="s">
        <v>59</v>
      </c>
      <c r="B75" s="3">
        <v>104.050003</v>
      </c>
      <c r="C75" s="5">
        <v>106.300003</v>
      </c>
      <c r="D75" s="3">
        <v>102.599998</v>
      </c>
      <c r="E75" s="3">
        <v>103.5</v>
      </c>
      <c r="F75" s="64">
        <v>98.271370000000005</v>
      </c>
      <c r="G75" s="84">
        <f t="shared" si="3"/>
        <v>2.1874414428542339E-2</v>
      </c>
      <c r="H75" s="83">
        <f t="shared" si="2"/>
        <v>-0.77754392912446713</v>
      </c>
    </row>
    <row r="76" spans="1:8" ht="21.75" customHeight="1" thickBot="1" x14ac:dyDescent="0.3">
      <c r="A76" s="3" t="s">
        <v>60</v>
      </c>
      <c r="B76" s="3">
        <v>102.800003</v>
      </c>
      <c r="C76" s="5">
        <v>104.199997</v>
      </c>
      <c r="D76" s="3">
        <v>101.900002</v>
      </c>
      <c r="E76" s="3">
        <v>102.150002</v>
      </c>
      <c r="F76" s="64">
        <v>96.989563000000004</v>
      </c>
      <c r="G76" s="84">
        <f t="shared" si="3"/>
        <v>-1.9953213041435908E-2</v>
      </c>
      <c r="H76" s="83">
        <f t="shared" si="2"/>
        <v>-0.88220271316089427</v>
      </c>
    </row>
    <row r="77" spans="1:8" ht="21.75" customHeight="1" thickBot="1" x14ac:dyDescent="0.3">
      <c r="A77" s="4">
        <v>44200</v>
      </c>
      <c r="B77" s="3">
        <v>103</v>
      </c>
      <c r="C77" s="5">
        <v>105.25</v>
      </c>
      <c r="D77" s="3">
        <v>101.150002</v>
      </c>
      <c r="E77" s="3">
        <v>104.349998</v>
      </c>
      <c r="F77" s="64">
        <v>99.078429999999997</v>
      </c>
      <c r="G77" s="84">
        <f t="shared" si="3"/>
        <v>1.0026372034011667E-2</v>
      </c>
      <c r="H77" s="83">
        <f t="shared" si="2"/>
        <v>-0.82987332114268075</v>
      </c>
    </row>
    <row r="78" spans="1:8" ht="21.75" customHeight="1" thickBot="1" x14ac:dyDescent="0.3">
      <c r="A78" s="4">
        <v>44320</v>
      </c>
      <c r="B78" s="3">
        <v>102.150002</v>
      </c>
      <c r="C78" s="5">
        <v>104.5</v>
      </c>
      <c r="D78" s="3">
        <v>99.400002000000001</v>
      </c>
      <c r="E78" s="3">
        <v>103.449997</v>
      </c>
      <c r="F78" s="64">
        <v>98.223892000000006</v>
      </c>
      <c r="G78" s="84">
        <f t="shared" si="3"/>
        <v>-7.1514011576251282E-3</v>
      </c>
      <c r="H78" s="83">
        <f t="shared" si="2"/>
        <v>-0.86725135150417498</v>
      </c>
    </row>
    <row r="79" spans="1:8" ht="21.75" customHeight="1" thickBot="1" x14ac:dyDescent="0.3">
      <c r="A79" s="4">
        <v>44351</v>
      </c>
      <c r="B79" s="3">
        <v>102.650002</v>
      </c>
      <c r="C79" s="5">
        <v>104.400002</v>
      </c>
      <c r="D79" s="3">
        <v>101.300003</v>
      </c>
      <c r="E79" s="3">
        <v>103.949997</v>
      </c>
      <c r="F79" s="64">
        <v>98.698631000000006</v>
      </c>
      <c r="G79" s="84">
        <f t="shared" si="3"/>
        <v>-9.5737679923934996E-4</v>
      </c>
      <c r="H79" s="83">
        <f t="shared" si="2"/>
        <v>-0.87223498921095988</v>
      </c>
    </row>
    <row r="80" spans="1:8" ht="21.75" customHeight="1" thickBot="1" x14ac:dyDescent="0.3">
      <c r="A80" s="4">
        <v>44381</v>
      </c>
      <c r="B80" s="3">
        <v>103.900002</v>
      </c>
      <c r="C80" s="5">
        <v>105.349998</v>
      </c>
      <c r="D80" s="3">
        <v>103.449997</v>
      </c>
      <c r="E80" s="3">
        <v>104.650002</v>
      </c>
      <c r="F80" s="64">
        <v>99.363274000000004</v>
      </c>
      <c r="G80" s="84">
        <f t="shared" si="3"/>
        <v>9.0584266602336243E-3</v>
      </c>
      <c r="H80" s="83">
        <f t="shared" si="2"/>
        <v>-0.82488968343589575</v>
      </c>
    </row>
    <row r="81" spans="1:8" ht="21.75" customHeight="1" thickBot="1" x14ac:dyDescent="0.3">
      <c r="A81" s="4">
        <v>44412</v>
      </c>
      <c r="B81" s="3">
        <v>103.800003</v>
      </c>
      <c r="C81" s="5">
        <v>105.699997</v>
      </c>
      <c r="D81" s="3">
        <v>103.300003</v>
      </c>
      <c r="E81" s="3">
        <v>103.599998</v>
      </c>
      <c r="F81" s="64">
        <v>98.366318000000007</v>
      </c>
      <c r="G81" s="84">
        <f t="shared" si="3"/>
        <v>3.3167432281177868E-3</v>
      </c>
      <c r="H81" s="83">
        <f t="shared" si="2"/>
        <v>-0.80744665243790581</v>
      </c>
    </row>
    <row r="82" spans="1:8" ht="21.75" customHeight="1" thickBot="1" x14ac:dyDescent="0.3">
      <c r="A82" s="4">
        <v>44443</v>
      </c>
      <c r="B82" s="3">
        <v>103</v>
      </c>
      <c r="C82" s="5">
        <v>104.900002</v>
      </c>
      <c r="D82" s="3">
        <v>103</v>
      </c>
      <c r="E82" s="3">
        <v>103.800003</v>
      </c>
      <c r="F82" s="64">
        <v>98.556213</v>
      </c>
      <c r="G82" s="84">
        <f t="shared" si="3"/>
        <v>-7.5973300259494902E-3</v>
      </c>
      <c r="H82" s="83">
        <f t="shared" si="2"/>
        <v>-0.84731630230329702</v>
      </c>
    </row>
    <row r="83" spans="1:8" ht="21.75" customHeight="1" thickBot="1" x14ac:dyDescent="0.3">
      <c r="A83" s="4">
        <v>44534</v>
      </c>
      <c r="B83" s="3">
        <v>100.849998</v>
      </c>
      <c r="C83" s="5">
        <v>102.25</v>
      </c>
      <c r="D83" s="3">
        <v>97.449996999999996</v>
      </c>
      <c r="E83" s="3">
        <v>98.050003000000004</v>
      </c>
      <c r="F83" s="64">
        <v>93.096694999999997</v>
      </c>
      <c r="G83" s="84">
        <f t="shared" si="3"/>
        <v>-2.5586739545117126E-2</v>
      </c>
      <c r="H83" s="83">
        <f t="shared" si="2"/>
        <v>-0.97938544258865767</v>
      </c>
    </row>
    <row r="84" spans="1:8" ht="21.75" customHeight="1" thickBot="1" x14ac:dyDescent="0.3">
      <c r="A84" s="3" t="s">
        <v>61</v>
      </c>
      <c r="B84" s="3">
        <v>98.050003000000004</v>
      </c>
      <c r="C84" s="5">
        <v>102.5</v>
      </c>
      <c r="D84" s="3">
        <v>98.050003000000004</v>
      </c>
      <c r="E84" s="3">
        <v>102.050003</v>
      </c>
      <c r="F84" s="64">
        <v>96.894615000000002</v>
      </c>
      <c r="G84" s="84">
        <f t="shared" si="3"/>
        <v>2.4420036555518089E-3</v>
      </c>
      <c r="H84" s="83">
        <f t="shared" si="2"/>
        <v>-0.9669260991348263</v>
      </c>
    </row>
    <row r="85" spans="1:8" ht="21.75" customHeight="1" thickBot="1" x14ac:dyDescent="0.3">
      <c r="A85" s="3" t="s">
        <v>62</v>
      </c>
      <c r="B85" s="3">
        <v>104.25</v>
      </c>
      <c r="C85" s="5">
        <v>106.75</v>
      </c>
      <c r="D85" s="3">
        <v>103.800003</v>
      </c>
      <c r="E85" s="3">
        <v>105.099998</v>
      </c>
      <c r="F85" s="64">
        <v>99.790535000000006</v>
      </c>
      <c r="G85" s="84">
        <f t="shared" si="3"/>
        <v>4.0626853530271102E-2</v>
      </c>
      <c r="H85" s="83">
        <f t="shared" si="2"/>
        <v>-0.75511726041969218</v>
      </c>
    </row>
    <row r="86" spans="1:8" ht="21.75" customHeight="1" thickBot="1" x14ac:dyDescent="0.3">
      <c r="A86" s="3" t="s">
        <v>63</v>
      </c>
      <c r="B86" s="3">
        <v>104.599998</v>
      </c>
      <c r="C86" s="5">
        <v>107.849998</v>
      </c>
      <c r="D86" s="3">
        <v>104.199997</v>
      </c>
      <c r="E86" s="3">
        <v>107.300003</v>
      </c>
      <c r="F86" s="64">
        <v>101.879402</v>
      </c>
      <c r="G86" s="84">
        <f t="shared" si="3"/>
        <v>1.0251702182156751E-2</v>
      </c>
      <c r="H86" s="83">
        <f t="shared" si="2"/>
        <v>-0.70029624889758157</v>
      </c>
    </row>
    <row r="87" spans="1:8" ht="21.75" customHeight="1" thickBot="1" x14ac:dyDescent="0.3">
      <c r="A87" s="3" t="s">
        <v>64</v>
      </c>
      <c r="B87" s="3">
        <v>103.949997</v>
      </c>
      <c r="C87" s="5">
        <v>105.949997</v>
      </c>
      <c r="D87" s="3">
        <v>101.900002</v>
      </c>
      <c r="E87" s="3">
        <v>103.050003</v>
      </c>
      <c r="F87" s="64">
        <v>97.844100999999995</v>
      </c>
      <c r="G87" s="84">
        <f t="shared" si="3"/>
        <v>-1.7774097891826129E-2</v>
      </c>
      <c r="H87" s="83">
        <f t="shared" si="2"/>
        <v>-0.79498730898407433</v>
      </c>
    </row>
    <row r="88" spans="1:8" ht="21.75" customHeight="1" thickBot="1" x14ac:dyDescent="0.3">
      <c r="A88" s="3" t="s">
        <v>65</v>
      </c>
      <c r="B88" s="3">
        <v>103.300003</v>
      </c>
      <c r="C88" s="5">
        <v>105</v>
      </c>
      <c r="D88" s="3">
        <v>102.199997</v>
      </c>
      <c r="E88" s="3">
        <v>102.849998</v>
      </c>
      <c r="F88" s="64">
        <v>97.654205000000005</v>
      </c>
      <c r="G88" s="84">
        <f t="shared" si="3"/>
        <v>-9.0069062415411901E-3</v>
      </c>
      <c r="H88" s="83">
        <f t="shared" si="2"/>
        <v>-0.84233266459651213</v>
      </c>
    </row>
    <row r="89" spans="1:8" ht="21.75" customHeight="1" thickBot="1" x14ac:dyDescent="0.3">
      <c r="A89" s="3" t="s">
        <v>66</v>
      </c>
      <c r="B89" s="3">
        <v>102.400002</v>
      </c>
      <c r="C89" s="5">
        <v>104.449997</v>
      </c>
      <c r="D89" s="3">
        <v>101.650002</v>
      </c>
      <c r="E89" s="3">
        <v>103.099998</v>
      </c>
      <c r="F89" s="64">
        <v>97.891570999999999</v>
      </c>
      <c r="G89" s="84">
        <f t="shared" si="3"/>
        <v>-5.2518908768254971E-3</v>
      </c>
      <c r="H89" s="83">
        <f t="shared" si="2"/>
        <v>-0.8697433697070629</v>
      </c>
    </row>
    <row r="90" spans="1:8" ht="21.75" customHeight="1" thickBot="1" x14ac:dyDescent="0.3">
      <c r="A90" s="3" t="s">
        <v>67</v>
      </c>
      <c r="B90" s="3">
        <v>102</v>
      </c>
      <c r="C90" s="5">
        <v>103.650002</v>
      </c>
      <c r="D90" s="3">
        <v>101.599998</v>
      </c>
      <c r="E90" s="3">
        <v>102.400002</v>
      </c>
      <c r="F90" s="64">
        <v>97.226935999999995</v>
      </c>
      <c r="G90" s="84">
        <f t="shared" si="3"/>
        <v>-7.688601103202717E-3</v>
      </c>
      <c r="H90" s="83">
        <f t="shared" si="2"/>
        <v>-0.90961301957245411</v>
      </c>
    </row>
    <row r="91" spans="1:8" ht="21.75" customHeight="1" thickBot="1" x14ac:dyDescent="0.3">
      <c r="A91" s="3" t="s">
        <v>68</v>
      </c>
      <c r="B91" s="3">
        <v>105.25</v>
      </c>
      <c r="C91" s="5">
        <v>105.699997</v>
      </c>
      <c r="D91" s="3">
        <v>102.5</v>
      </c>
      <c r="E91" s="3">
        <v>102.800003</v>
      </c>
      <c r="F91" s="64">
        <v>97.606728000000004</v>
      </c>
      <c r="G91" s="84">
        <f t="shared" si="3"/>
        <v>1.9585006316482668E-2</v>
      </c>
      <c r="H91" s="83">
        <f t="shared" si="2"/>
        <v>-0.80744665243790581</v>
      </c>
    </row>
    <row r="92" spans="1:8" ht="21.75" customHeight="1" thickBot="1" x14ac:dyDescent="0.3">
      <c r="A92" s="3" t="s">
        <v>69</v>
      </c>
      <c r="B92" s="3">
        <v>102.800003</v>
      </c>
      <c r="C92" s="5">
        <v>104</v>
      </c>
      <c r="D92" s="3">
        <v>102.800003</v>
      </c>
      <c r="E92" s="3">
        <v>103.199997</v>
      </c>
      <c r="F92" s="64">
        <v>97.986519000000001</v>
      </c>
      <c r="G92" s="84">
        <f t="shared" si="3"/>
        <v>-1.6213965352605015E-2</v>
      </c>
      <c r="H92" s="83">
        <f t="shared" si="2"/>
        <v>-0.89217003841183773</v>
      </c>
    </row>
    <row r="93" spans="1:8" ht="21.75" customHeight="1" thickBot="1" x14ac:dyDescent="0.3">
      <c r="A93" s="3" t="s">
        <v>70</v>
      </c>
      <c r="B93" s="3">
        <v>103.75</v>
      </c>
      <c r="C93" s="5">
        <v>104.400002</v>
      </c>
      <c r="D93" s="3">
        <v>103.300003</v>
      </c>
      <c r="E93" s="3">
        <v>103.900002</v>
      </c>
      <c r="F93" s="64">
        <v>98.651161000000002</v>
      </c>
      <c r="G93" s="84">
        <f t="shared" si="3"/>
        <v>3.8387954642535747E-3</v>
      </c>
      <c r="H93" s="83">
        <f t="shared" si="2"/>
        <v>-0.87223498921095988</v>
      </c>
    </row>
    <row r="94" spans="1:8" ht="21.75" customHeight="1" thickBot="1" x14ac:dyDescent="0.3">
      <c r="A94" s="3" t="s">
        <v>71</v>
      </c>
      <c r="B94" s="3">
        <v>104.900002</v>
      </c>
      <c r="C94" s="5">
        <v>105.900002</v>
      </c>
      <c r="D94" s="3">
        <v>103.550003</v>
      </c>
      <c r="E94" s="3">
        <v>104.050003</v>
      </c>
      <c r="F94" s="64">
        <v>98.793578999999994</v>
      </c>
      <c r="G94" s="84">
        <f t="shared" si="3"/>
        <v>1.42655768874755E-2</v>
      </c>
      <c r="H94" s="83">
        <f t="shared" si="2"/>
        <v>-0.79747892848797131</v>
      </c>
    </row>
    <row r="95" spans="1:8" ht="21.75" customHeight="1" thickBot="1" x14ac:dyDescent="0.3">
      <c r="A95" s="3" t="s">
        <v>72</v>
      </c>
      <c r="B95" s="3">
        <v>104.150002</v>
      </c>
      <c r="C95" s="5">
        <v>112.699997</v>
      </c>
      <c r="D95" s="3">
        <v>103.300003</v>
      </c>
      <c r="E95" s="3">
        <v>108.150002</v>
      </c>
      <c r="F95" s="64">
        <v>102.68646200000001</v>
      </c>
      <c r="G95" s="84">
        <f t="shared" si="3"/>
        <v>6.2234122933284987E-2</v>
      </c>
      <c r="H95" s="83">
        <f t="shared" si="2"/>
        <v>-0.45858503573062609</v>
      </c>
    </row>
    <row r="96" spans="1:8" ht="21.75" customHeight="1" thickBot="1" x14ac:dyDescent="0.3">
      <c r="A96" s="4">
        <v>44260</v>
      </c>
      <c r="B96" s="3">
        <v>108.150002</v>
      </c>
      <c r="C96" s="5">
        <v>110.699997</v>
      </c>
      <c r="D96" s="3">
        <v>106</v>
      </c>
      <c r="E96" s="3">
        <v>107.699997</v>
      </c>
      <c r="F96" s="64">
        <v>102.259186</v>
      </c>
      <c r="G96" s="84">
        <f t="shared" si="3"/>
        <v>-1.7905581812067074E-2</v>
      </c>
      <c r="H96" s="83">
        <f t="shared" si="2"/>
        <v>-0.55825978336127746</v>
      </c>
    </row>
    <row r="97" spans="1:8" ht="21.75" customHeight="1" thickBot="1" x14ac:dyDescent="0.3">
      <c r="A97" s="4">
        <v>44291</v>
      </c>
      <c r="B97" s="3">
        <v>108</v>
      </c>
      <c r="C97" s="5">
        <v>110.300003</v>
      </c>
      <c r="D97" s="3">
        <v>107.699997</v>
      </c>
      <c r="E97" s="3">
        <v>109.650002</v>
      </c>
      <c r="F97" s="64">
        <v>104.11068</v>
      </c>
      <c r="G97" s="84">
        <f t="shared" si="3"/>
        <v>-3.6198591563139605E-3</v>
      </c>
      <c r="H97" s="83">
        <f t="shared" si="2"/>
        <v>-0.57819443386316449</v>
      </c>
    </row>
    <row r="98" spans="1:8" ht="21.75" customHeight="1" thickBot="1" x14ac:dyDescent="0.3">
      <c r="A98" s="4">
        <v>44321</v>
      </c>
      <c r="B98" s="3">
        <v>112.400002</v>
      </c>
      <c r="C98" s="5">
        <v>114</v>
      </c>
      <c r="D98" s="3">
        <v>110.5</v>
      </c>
      <c r="E98" s="3">
        <v>111.099998</v>
      </c>
      <c r="F98" s="64">
        <v>105.487427</v>
      </c>
      <c r="G98" s="84">
        <f t="shared" si="3"/>
        <v>3.2994494936489628E-2</v>
      </c>
      <c r="H98" s="83">
        <f t="shared" si="2"/>
        <v>-0.39379630025858109</v>
      </c>
    </row>
    <row r="99" spans="1:8" ht="21.75" customHeight="1" thickBot="1" x14ac:dyDescent="0.3">
      <c r="A99" s="4">
        <v>44352</v>
      </c>
      <c r="B99" s="3">
        <v>112.300003</v>
      </c>
      <c r="C99" s="5">
        <v>112.849998</v>
      </c>
      <c r="D99" s="3">
        <v>109.449997</v>
      </c>
      <c r="E99" s="3">
        <v>110.25</v>
      </c>
      <c r="F99" s="64">
        <v>104.680374</v>
      </c>
      <c r="G99" s="84">
        <f t="shared" si="3"/>
        <v>-1.0138962853591617E-2</v>
      </c>
      <c r="H99" s="83">
        <f t="shared" si="2"/>
        <v>-0.45110937982095328</v>
      </c>
    </row>
    <row r="100" spans="1:8" ht="21.75" customHeight="1" thickBot="1" x14ac:dyDescent="0.3">
      <c r="A100" s="4">
        <v>44382</v>
      </c>
      <c r="B100" s="3">
        <v>110.849998</v>
      </c>
      <c r="C100" s="5">
        <v>112.349998</v>
      </c>
      <c r="D100" s="3">
        <v>109.650002</v>
      </c>
      <c r="E100" s="3">
        <v>111.449997</v>
      </c>
      <c r="F100" s="64">
        <v>105.81974</v>
      </c>
      <c r="G100" s="84">
        <f t="shared" si="3"/>
        <v>-4.4405047110789905E-3</v>
      </c>
      <c r="H100" s="83">
        <f t="shared" si="2"/>
        <v>-0.47602806672861614</v>
      </c>
    </row>
    <row r="101" spans="1:8" ht="21.75" customHeight="1" thickBot="1" x14ac:dyDescent="0.3">
      <c r="A101" s="4">
        <v>44474</v>
      </c>
      <c r="B101" s="3">
        <v>113.849998</v>
      </c>
      <c r="C101" s="5">
        <v>114.949997</v>
      </c>
      <c r="D101" s="3">
        <v>112.5</v>
      </c>
      <c r="E101" s="3">
        <v>113.900002</v>
      </c>
      <c r="F101" s="64">
        <v>108.14598100000001</v>
      </c>
      <c r="G101" s="84">
        <f t="shared" si="3"/>
        <v>2.2878244281061749E-2</v>
      </c>
      <c r="H101" s="83">
        <f t="shared" si="2"/>
        <v>-0.34645094464614334</v>
      </c>
    </row>
    <row r="102" spans="1:8" ht="21.75" customHeight="1" thickBot="1" x14ac:dyDescent="0.3">
      <c r="A102" s="4">
        <v>44505</v>
      </c>
      <c r="B102" s="3">
        <v>112.550003</v>
      </c>
      <c r="C102" s="5">
        <v>118.699997</v>
      </c>
      <c r="D102" s="3">
        <v>110.75</v>
      </c>
      <c r="E102" s="3">
        <v>118.099998</v>
      </c>
      <c r="F102" s="64">
        <v>112.133797</v>
      </c>
      <c r="G102" s="84">
        <f t="shared" si="3"/>
        <v>3.2102051230935874E-2</v>
      </c>
      <c r="H102" s="83">
        <f t="shared" si="2"/>
        <v>-0.15956079283867208</v>
      </c>
    </row>
    <row r="103" spans="1:8" ht="21.75" customHeight="1" thickBot="1" x14ac:dyDescent="0.3">
      <c r="A103" s="4">
        <v>44535</v>
      </c>
      <c r="B103" s="3">
        <v>118.699997</v>
      </c>
      <c r="C103" s="5">
        <v>121.150002</v>
      </c>
      <c r="D103" s="3">
        <v>113.699997</v>
      </c>
      <c r="E103" s="3">
        <v>115.099998</v>
      </c>
      <c r="F103" s="64">
        <v>109.285355</v>
      </c>
      <c r="G103" s="84">
        <f t="shared" si="3"/>
        <v>2.0430187429172582E-2</v>
      </c>
      <c r="H103" s="83">
        <f t="shared" si="2"/>
        <v>-3.745897780425491E-2</v>
      </c>
    </row>
    <row r="104" spans="1:8" ht="21.75" customHeight="1" thickBot="1" x14ac:dyDescent="0.3">
      <c r="A104" s="3" t="s">
        <v>73</v>
      </c>
      <c r="B104" s="3">
        <v>116</v>
      </c>
      <c r="C104" s="5">
        <v>116</v>
      </c>
      <c r="D104" s="3">
        <v>111.550003</v>
      </c>
      <c r="E104" s="3">
        <v>112.949997</v>
      </c>
      <c r="F104" s="64">
        <v>107.243965</v>
      </c>
      <c r="G104" s="84">
        <f t="shared" si="3"/>
        <v>-4.3439272664630491E-2</v>
      </c>
      <c r="H104" s="83">
        <f t="shared" si="2"/>
        <v>-0.29412155262792977</v>
      </c>
    </row>
    <row r="105" spans="1:8" ht="21.75" customHeight="1" thickBot="1" x14ac:dyDescent="0.3">
      <c r="A105" s="3" t="s">
        <v>74</v>
      </c>
      <c r="B105" s="3">
        <v>113.949997</v>
      </c>
      <c r="C105" s="5">
        <v>115.400002</v>
      </c>
      <c r="D105" s="3">
        <v>112.25</v>
      </c>
      <c r="E105" s="3">
        <v>114.25</v>
      </c>
      <c r="F105" s="64">
        <v>108.478302</v>
      </c>
      <c r="G105" s="84">
        <f t="shared" si="3"/>
        <v>-5.1858197013430196E-3</v>
      </c>
      <c r="H105" s="83">
        <f t="shared" si="2"/>
        <v>-0.32402387724237752</v>
      </c>
    </row>
    <row r="106" spans="1:8" ht="21.75" customHeight="1" thickBot="1" x14ac:dyDescent="0.3">
      <c r="A106" s="3" t="s">
        <v>75</v>
      </c>
      <c r="B106" s="3">
        <v>115</v>
      </c>
      <c r="C106" s="5">
        <v>117.5</v>
      </c>
      <c r="D106" s="3">
        <v>114.300003</v>
      </c>
      <c r="E106" s="3">
        <v>116.099998</v>
      </c>
      <c r="F106" s="64">
        <v>110.23483299999999</v>
      </c>
      <c r="G106" s="84">
        <f t="shared" si="3"/>
        <v>1.8033962179192155E-2</v>
      </c>
      <c r="H106" s="83">
        <f t="shared" si="2"/>
        <v>-0.21936549190494126</v>
      </c>
    </row>
    <row r="107" spans="1:8" ht="21.75" customHeight="1" thickBot="1" x14ac:dyDescent="0.3">
      <c r="A107" s="3" t="s">
        <v>76</v>
      </c>
      <c r="B107" s="3">
        <v>114.5</v>
      </c>
      <c r="C107" s="5">
        <v>115.800003</v>
      </c>
      <c r="D107" s="3">
        <v>113.400002</v>
      </c>
      <c r="E107" s="3">
        <v>114.900002</v>
      </c>
      <c r="F107" s="64">
        <v>109.095467</v>
      </c>
      <c r="G107" s="84">
        <f t="shared" si="3"/>
        <v>-1.4573742538583343E-2</v>
      </c>
      <c r="H107" s="83">
        <f t="shared" si="2"/>
        <v>-0.30408887787887329</v>
      </c>
    </row>
    <row r="108" spans="1:8" ht="21.75" customHeight="1" thickBot="1" x14ac:dyDescent="0.3">
      <c r="A108" s="3" t="s">
        <v>77</v>
      </c>
      <c r="B108" s="3">
        <v>113.449997</v>
      </c>
      <c r="C108" s="5">
        <v>114.699997</v>
      </c>
      <c r="D108" s="3">
        <v>111.199997</v>
      </c>
      <c r="E108" s="3">
        <v>111.800003</v>
      </c>
      <c r="F108" s="64">
        <v>106.152069</v>
      </c>
      <c r="G108" s="84">
        <f t="shared" si="3"/>
        <v>-9.5445930654931028E-3</v>
      </c>
      <c r="H108" s="83">
        <f t="shared" si="2"/>
        <v>-0.35891028809997477</v>
      </c>
    </row>
    <row r="109" spans="1:8" ht="21.75" customHeight="1" thickBot="1" x14ac:dyDescent="0.3">
      <c r="A109" s="3" t="s">
        <v>78</v>
      </c>
      <c r="B109" s="3">
        <v>111.050003</v>
      </c>
      <c r="C109" s="5">
        <v>114.050003</v>
      </c>
      <c r="D109" s="3">
        <v>111.050003</v>
      </c>
      <c r="E109" s="3">
        <v>112.75</v>
      </c>
      <c r="F109" s="64">
        <v>107.05407700000001</v>
      </c>
      <c r="G109" s="84">
        <f t="shared" si="3"/>
        <v>-5.6830229454879382E-3</v>
      </c>
      <c r="H109" s="83">
        <f t="shared" si="2"/>
        <v>-0.39130428205569318</v>
      </c>
    </row>
    <row r="110" spans="1:8" ht="21.75" customHeight="1" thickBot="1" x14ac:dyDescent="0.3">
      <c r="A110" s="3" t="s">
        <v>79</v>
      </c>
      <c r="B110" s="3">
        <v>113.25</v>
      </c>
      <c r="C110" s="5">
        <v>113.949997</v>
      </c>
      <c r="D110" s="3">
        <v>110.849998</v>
      </c>
      <c r="E110" s="3">
        <v>113.050003</v>
      </c>
      <c r="F110" s="64">
        <v>107.338921</v>
      </c>
      <c r="G110" s="84">
        <f t="shared" si="3"/>
        <v>-8.7724567029288133E-4</v>
      </c>
      <c r="H110" s="83">
        <f t="shared" si="2"/>
        <v>-0.396288318461469</v>
      </c>
    </row>
    <row r="111" spans="1:8" ht="21.75" customHeight="1" thickBot="1" x14ac:dyDescent="0.3">
      <c r="A111" s="3" t="s">
        <v>80</v>
      </c>
      <c r="B111" s="3">
        <v>114.400002</v>
      </c>
      <c r="C111" s="5">
        <v>117.099998</v>
      </c>
      <c r="D111" s="3">
        <v>113.699997</v>
      </c>
      <c r="E111" s="3">
        <v>114.599998</v>
      </c>
      <c r="F111" s="64">
        <v>108.810608</v>
      </c>
      <c r="G111" s="84">
        <f t="shared" si="3"/>
        <v>2.7268524159895904E-2</v>
      </c>
      <c r="H111" s="83">
        <f t="shared" si="2"/>
        <v>-0.23930054110581919</v>
      </c>
    </row>
    <row r="112" spans="1:8" ht="21.75" customHeight="1" thickBot="1" x14ac:dyDescent="0.3">
      <c r="A112" s="3" t="s">
        <v>81</v>
      </c>
      <c r="B112" s="3">
        <v>115.400002</v>
      </c>
      <c r="C112" s="5">
        <v>115.400002</v>
      </c>
      <c r="D112" s="3">
        <v>113</v>
      </c>
      <c r="E112" s="3">
        <v>113.349998</v>
      </c>
      <c r="F112" s="64">
        <v>107.623756</v>
      </c>
      <c r="G112" s="84">
        <f t="shared" si="3"/>
        <v>-1.4623882119230687E-2</v>
      </c>
      <c r="H112" s="83">
        <f t="shared" si="2"/>
        <v>-0.32402387724237752</v>
      </c>
    </row>
    <row r="113" spans="1:8" ht="21.75" customHeight="1" thickBot="1" x14ac:dyDescent="0.3">
      <c r="A113" s="3" t="s">
        <v>82</v>
      </c>
      <c r="B113" s="3">
        <v>113</v>
      </c>
      <c r="C113" s="5">
        <v>113.650002</v>
      </c>
      <c r="D113" s="3">
        <v>111.300003</v>
      </c>
      <c r="E113" s="3">
        <v>111.849998</v>
      </c>
      <c r="F113" s="64">
        <v>106.199532</v>
      </c>
      <c r="G113" s="84">
        <f t="shared" si="3"/>
        <v>-1.5280803508581268E-2</v>
      </c>
      <c r="H113" s="83">
        <f t="shared" si="2"/>
        <v>-0.41123928141919741</v>
      </c>
    </row>
    <row r="114" spans="1:8" ht="21.75" customHeight="1" thickBot="1" x14ac:dyDescent="0.3">
      <c r="A114" s="3" t="s">
        <v>83</v>
      </c>
      <c r="B114" s="3">
        <v>113.199997</v>
      </c>
      <c r="C114" s="5">
        <v>115.550003</v>
      </c>
      <c r="D114" s="3">
        <v>111.849998</v>
      </c>
      <c r="E114" s="3">
        <v>112.349998</v>
      </c>
      <c r="F114" s="64">
        <v>106.674278</v>
      </c>
      <c r="G114" s="84">
        <f t="shared" si="3"/>
        <v>1.6579794786735876E-2</v>
      </c>
      <c r="H114" s="83">
        <f t="shared" si="2"/>
        <v>-0.31654822133270466</v>
      </c>
    </row>
    <row r="115" spans="1:8" ht="21.75" customHeight="1" thickBot="1" x14ac:dyDescent="0.3">
      <c r="A115" s="3" t="s">
        <v>84</v>
      </c>
      <c r="B115" s="3">
        <v>112.5</v>
      </c>
      <c r="C115" s="5">
        <v>114.349998</v>
      </c>
      <c r="D115" s="3">
        <v>111.400002</v>
      </c>
      <c r="E115" s="3">
        <v>113.650002</v>
      </c>
      <c r="F115" s="64">
        <v>107.908607</v>
      </c>
      <c r="G115" s="84">
        <f t="shared" si="3"/>
        <v>-1.0439459704547854E-2</v>
      </c>
      <c r="H115" s="83">
        <f t="shared" si="2"/>
        <v>-0.37635331909796477</v>
      </c>
    </row>
    <row r="116" spans="1:8" ht="21.75" customHeight="1" thickBot="1" x14ac:dyDescent="0.3">
      <c r="A116" s="4">
        <v>44202</v>
      </c>
      <c r="B116" s="3">
        <v>114.349998</v>
      </c>
      <c r="C116" s="5">
        <v>118.449997</v>
      </c>
      <c r="D116" s="3">
        <v>114.199997</v>
      </c>
      <c r="E116" s="3">
        <v>117.599998</v>
      </c>
      <c r="F116" s="64">
        <v>111.659058</v>
      </c>
      <c r="G116" s="84">
        <f t="shared" si="3"/>
        <v>3.522700229902373E-2</v>
      </c>
      <c r="H116" s="83">
        <f t="shared" si="2"/>
        <v>-0.17202013629250351</v>
      </c>
    </row>
    <row r="117" spans="1:8" ht="21.75" customHeight="1" thickBot="1" x14ac:dyDescent="0.3">
      <c r="A117" s="4">
        <v>44233</v>
      </c>
      <c r="B117" s="3">
        <v>118</v>
      </c>
      <c r="C117" s="5">
        <v>119.400002</v>
      </c>
      <c r="D117" s="3">
        <v>116</v>
      </c>
      <c r="E117" s="3">
        <v>117.75</v>
      </c>
      <c r="F117" s="64">
        <v>111.801483</v>
      </c>
      <c r="G117" s="84">
        <f t="shared" si="3"/>
        <v>7.9883124312684801E-3</v>
      </c>
      <c r="H117" s="83">
        <f t="shared" si="2"/>
        <v>-0.12467438198107483</v>
      </c>
    </row>
    <row r="118" spans="1:8" ht="21.75" customHeight="1" thickBot="1" x14ac:dyDescent="0.3">
      <c r="A118" s="4">
        <v>44261</v>
      </c>
      <c r="B118" s="3">
        <v>118.800003</v>
      </c>
      <c r="C118" s="5">
        <v>123.800003</v>
      </c>
      <c r="D118" s="3">
        <v>118.449997</v>
      </c>
      <c r="E118" s="3">
        <v>122.5</v>
      </c>
      <c r="F118" s="64">
        <v>116.31152299999999</v>
      </c>
      <c r="G118" s="84">
        <f t="shared" si="3"/>
        <v>3.6188166774208316E-2</v>
      </c>
      <c r="H118" s="83">
        <f t="shared" si="2"/>
        <v>9.4610112643732078E-2</v>
      </c>
    </row>
    <row r="119" spans="1:8" ht="21.75" customHeight="1" thickBot="1" x14ac:dyDescent="0.3">
      <c r="A119" s="4">
        <v>44292</v>
      </c>
      <c r="B119" s="3">
        <v>124.599998</v>
      </c>
      <c r="C119" s="5">
        <v>126.699997</v>
      </c>
      <c r="D119" s="3">
        <v>123.349998</v>
      </c>
      <c r="E119" s="3">
        <v>125.449997</v>
      </c>
      <c r="F119" s="64">
        <v>119.112495</v>
      </c>
      <c r="G119" s="84">
        <f t="shared" si="3"/>
        <v>2.3154679165984852E-2</v>
      </c>
      <c r="H119" s="83">
        <f t="shared" si="2"/>
        <v>0.23913819768393324</v>
      </c>
    </row>
    <row r="120" spans="1:8" ht="21.75" customHeight="1" thickBot="1" x14ac:dyDescent="0.3">
      <c r="A120" s="4">
        <v>44383</v>
      </c>
      <c r="B120" s="3">
        <v>126.949997</v>
      </c>
      <c r="C120" s="5">
        <v>127.5</v>
      </c>
      <c r="D120" s="3">
        <v>124.900002</v>
      </c>
      <c r="E120" s="3">
        <v>125.150002</v>
      </c>
      <c r="F120" s="64">
        <v>118.82764400000001</v>
      </c>
      <c r="G120" s="84">
        <f t="shared" si="3"/>
        <v>6.2943009493671735E-3</v>
      </c>
      <c r="H120" s="83">
        <f t="shared" si="2"/>
        <v>0.27900824624831544</v>
      </c>
    </row>
    <row r="121" spans="1:8" ht="21.75" customHeight="1" thickBot="1" x14ac:dyDescent="0.3">
      <c r="A121" s="4">
        <v>44414</v>
      </c>
      <c r="B121" s="3">
        <v>125.75</v>
      </c>
      <c r="C121" s="5">
        <v>125.900002</v>
      </c>
      <c r="D121" s="3">
        <v>122.650002</v>
      </c>
      <c r="E121" s="3">
        <v>124.800003</v>
      </c>
      <c r="F121" s="64">
        <v>118.495338</v>
      </c>
      <c r="G121" s="84">
        <f t="shared" si="3"/>
        <v>-1.2628407662556001E-2</v>
      </c>
      <c r="H121" s="83">
        <f t="shared" si="2"/>
        <v>0.199268547818542</v>
      </c>
    </row>
    <row r="122" spans="1:8" ht="21.75" customHeight="1" thickBot="1" x14ac:dyDescent="0.3">
      <c r="A122" s="4">
        <v>44445</v>
      </c>
      <c r="B122" s="3">
        <v>127</v>
      </c>
      <c r="C122" s="5">
        <v>128</v>
      </c>
      <c r="D122" s="3">
        <v>123.050003</v>
      </c>
      <c r="E122" s="3">
        <v>124.050003</v>
      </c>
      <c r="F122" s="64">
        <v>117.783226</v>
      </c>
      <c r="G122" s="84">
        <f t="shared" si="3"/>
        <v>1.6542306983692238E-2</v>
      </c>
      <c r="H122" s="83">
        <f t="shared" si="2"/>
        <v>0.30392693315597824</v>
      </c>
    </row>
    <row r="123" spans="1:8" ht="21.75" customHeight="1" thickBot="1" x14ac:dyDescent="0.3">
      <c r="A123" s="4">
        <v>44475</v>
      </c>
      <c r="B123" s="3">
        <v>123.75</v>
      </c>
      <c r="C123" s="5">
        <v>124.800003</v>
      </c>
      <c r="D123" s="3">
        <v>122.449997</v>
      </c>
      <c r="E123" s="3">
        <v>123.949997</v>
      </c>
      <c r="F123" s="64">
        <v>117.688271</v>
      </c>
      <c r="G123" s="84">
        <f t="shared" si="3"/>
        <v>-2.5317783945828596E-2</v>
      </c>
      <c r="H123" s="83">
        <f t="shared" si="2"/>
        <v>0.14444748645905775</v>
      </c>
    </row>
    <row r="124" spans="1:8" ht="21.75" customHeight="1" thickBot="1" x14ac:dyDescent="0.3">
      <c r="A124" s="4">
        <v>44506</v>
      </c>
      <c r="B124" s="3">
        <v>123.949997</v>
      </c>
      <c r="C124" s="5">
        <v>126.599998</v>
      </c>
      <c r="D124" s="3">
        <v>122.5</v>
      </c>
      <c r="E124" s="3">
        <v>123.550003</v>
      </c>
      <c r="F124" s="64">
        <v>117.308487</v>
      </c>
      <c r="G124" s="84">
        <f t="shared" si="3"/>
        <v>1.4320013938498707E-2</v>
      </c>
      <c r="H124" s="83">
        <f t="shared" si="2"/>
        <v>0.23415451013977465</v>
      </c>
    </row>
    <row r="125" spans="1:8" ht="21.75" customHeight="1" thickBot="1" x14ac:dyDescent="0.3">
      <c r="A125" s="3" t="s">
        <v>85</v>
      </c>
      <c r="B125" s="3">
        <v>124.400002</v>
      </c>
      <c r="C125" s="5">
        <v>125.800003</v>
      </c>
      <c r="D125" s="3">
        <v>121.25</v>
      </c>
      <c r="E125" s="3">
        <v>124.800003</v>
      </c>
      <c r="F125" s="64">
        <v>118.495338</v>
      </c>
      <c r="G125" s="84">
        <f t="shared" si="3"/>
        <v>-6.3391257985707401E-3</v>
      </c>
      <c r="H125" s="83">
        <f t="shared" si="2"/>
        <v>0.19428486027438341</v>
      </c>
    </row>
    <row r="126" spans="1:8" ht="21.75" customHeight="1" thickBot="1" x14ac:dyDescent="0.3">
      <c r="A126" s="3" t="s">
        <v>86</v>
      </c>
      <c r="B126" s="3">
        <v>125.599998</v>
      </c>
      <c r="C126" s="5">
        <v>128.5</v>
      </c>
      <c r="D126" s="3">
        <v>124.849998</v>
      </c>
      <c r="E126" s="3">
        <v>125.349998</v>
      </c>
      <c r="F126" s="64">
        <v>119.01754</v>
      </c>
      <c r="G126" s="84">
        <f t="shared" si="3"/>
        <v>2.1235536221557907E-2</v>
      </c>
      <c r="H126" s="83">
        <f t="shared" si="2"/>
        <v>0.3288456200636411</v>
      </c>
    </row>
    <row r="127" spans="1:8" ht="21.75" customHeight="1" thickBot="1" x14ac:dyDescent="0.3">
      <c r="A127" s="3" t="s">
        <v>87</v>
      </c>
      <c r="B127" s="3">
        <v>127</v>
      </c>
      <c r="C127" s="5">
        <v>128.25</v>
      </c>
      <c r="D127" s="3">
        <v>126.099998</v>
      </c>
      <c r="E127" s="3">
        <v>126.699997</v>
      </c>
      <c r="F127" s="64">
        <v>120.299347</v>
      </c>
      <c r="G127" s="84">
        <f t="shared" si="3"/>
        <v>-1.9474202843955666E-3</v>
      </c>
      <c r="H127" s="83">
        <f t="shared" si="2"/>
        <v>0.31638627660980967</v>
      </c>
    </row>
    <row r="128" spans="1:8" ht="21.75" customHeight="1" thickBot="1" x14ac:dyDescent="0.3">
      <c r="A128" s="3" t="s">
        <v>88</v>
      </c>
      <c r="B128" s="3">
        <v>125.599998</v>
      </c>
      <c r="C128" s="5">
        <v>127</v>
      </c>
      <c r="D128" s="3">
        <v>123.5</v>
      </c>
      <c r="E128" s="3">
        <v>125.099998</v>
      </c>
      <c r="F128" s="64">
        <v>118.780174</v>
      </c>
      <c r="G128" s="84">
        <f t="shared" si="3"/>
        <v>-9.7943975922876979E-3</v>
      </c>
      <c r="H128" s="83">
        <f t="shared" si="2"/>
        <v>0.25408955934065258</v>
      </c>
    </row>
    <row r="129" spans="1:8" ht="21.75" customHeight="1" thickBot="1" x14ac:dyDescent="0.3">
      <c r="A129" s="3" t="s">
        <v>89</v>
      </c>
      <c r="B129" s="3">
        <v>124.550003</v>
      </c>
      <c r="C129" s="5">
        <v>124.550003</v>
      </c>
      <c r="D129" s="3">
        <v>118.900002</v>
      </c>
      <c r="E129" s="3">
        <v>120.25</v>
      </c>
      <c r="F129" s="64">
        <v>114.175186</v>
      </c>
      <c r="G129" s="84">
        <f t="shared" si="3"/>
        <v>-1.9479820663689907E-2</v>
      </c>
      <c r="H129" s="83">
        <f t="shared" si="2"/>
        <v>0.13198814300522635</v>
      </c>
    </row>
    <row r="130" spans="1:8" ht="21.75" customHeight="1" thickBot="1" x14ac:dyDescent="0.3">
      <c r="A130" s="3" t="s">
        <v>90</v>
      </c>
      <c r="B130" s="3">
        <v>119.400002</v>
      </c>
      <c r="C130" s="5">
        <v>122</v>
      </c>
      <c r="D130" s="3">
        <v>118.949997</v>
      </c>
      <c r="E130" s="3">
        <v>120.949997</v>
      </c>
      <c r="F130" s="64">
        <v>114.839821</v>
      </c>
      <c r="G130" s="84">
        <f t="shared" si="3"/>
        <v>-2.0686221061644736E-2</v>
      </c>
      <c r="H130" s="83">
        <f t="shared" si="2"/>
        <v>4.9026902640242464E-3</v>
      </c>
    </row>
    <row r="131" spans="1:8" ht="21.75" customHeight="1" thickBot="1" x14ac:dyDescent="0.3">
      <c r="A131" s="3" t="s">
        <v>91</v>
      </c>
      <c r="B131" s="3">
        <v>122.699997</v>
      </c>
      <c r="C131" s="5">
        <v>124.199997</v>
      </c>
      <c r="D131" s="3">
        <v>121.5</v>
      </c>
      <c r="E131" s="3">
        <v>122.050003</v>
      </c>
      <c r="F131" s="64">
        <v>115.88426200000001</v>
      </c>
      <c r="G131" s="84">
        <f t="shared" si="3"/>
        <v>1.7872100611532195E-2</v>
      </c>
      <c r="H131" s="83">
        <f t="shared" ref="H131:H194" si="4">STANDARDIZE(C131,$K$6,$K$12)</f>
        <v>0.11454476314561908</v>
      </c>
    </row>
    <row r="132" spans="1:8" ht="21.75" customHeight="1" thickBot="1" x14ac:dyDescent="0.3">
      <c r="A132" s="3" t="s">
        <v>92</v>
      </c>
      <c r="B132" s="3">
        <v>123.5</v>
      </c>
      <c r="C132" s="5">
        <v>124.400002</v>
      </c>
      <c r="D132" s="3">
        <v>121.75</v>
      </c>
      <c r="E132" s="3">
        <v>123.349998</v>
      </c>
      <c r="F132" s="64">
        <v>117.118576</v>
      </c>
      <c r="G132" s="84">
        <f t="shared" si="3"/>
        <v>1.6090510374607541E-3</v>
      </c>
      <c r="H132" s="83">
        <f t="shared" si="4"/>
        <v>0.12451248709555351</v>
      </c>
    </row>
    <row r="133" spans="1:8" ht="21.75" customHeight="1" thickBot="1" x14ac:dyDescent="0.3">
      <c r="A133" s="3" t="s">
        <v>93</v>
      </c>
      <c r="B133" s="3">
        <v>124.449997</v>
      </c>
      <c r="C133" s="5">
        <v>124.449997</v>
      </c>
      <c r="D133" s="3">
        <v>121.349998</v>
      </c>
      <c r="E133" s="3">
        <v>122</v>
      </c>
      <c r="F133" s="64">
        <v>115.836777</v>
      </c>
      <c r="G133" s="84">
        <f t="shared" ref="G133:G196" si="5">LN(C133/C132)</f>
        <v>4.0180832528465769E-4</v>
      </c>
      <c r="H133" s="83">
        <f t="shared" si="4"/>
        <v>0.12700410659945049</v>
      </c>
    </row>
    <row r="134" spans="1:8" ht="21.75" customHeight="1" thickBot="1" x14ac:dyDescent="0.3">
      <c r="A134" s="3" t="s">
        <v>94</v>
      </c>
      <c r="B134" s="3">
        <v>122.949997</v>
      </c>
      <c r="C134" s="5">
        <v>124.949997</v>
      </c>
      <c r="D134" s="3">
        <v>120.349998</v>
      </c>
      <c r="E134" s="3">
        <v>120.900002</v>
      </c>
      <c r="F134" s="64">
        <v>114.792351</v>
      </c>
      <c r="G134" s="84">
        <f t="shared" si="5"/>
        <v>4.0096285638233087E-3</v>
      </c>
      <c r="H134" s="83">
        <f t="shared" si="4"/>
        <v>0.15192279350711332</v>
      </c>
    </row>
    <row r="135" spans="1:8" ht="21.75" customHeight="1" thickBot="1" x14ac:dyDescent="0.3">
      <c r="A135" s="3" t="s">
        <v>95</v>
      </c>
      <c r="B135" s="3">
        <v>122.550003</v>
      </c>
      <c r="C135" s="5">
        <v>124.5</v>
      </c>
      <c r="D135" s="3">
        <v>121.800003</v>
      </c>
      <c r="E135" s="3">
        <v>122.349998</v>
      </c>
      <c r="F135" s="64">
        <v>116.16909800000001</v>
      </c>
      <c r="G135" s="84">
        <f t="shared" si="5"/>
        <v>-3.6079173665949284E-3</v>
      </c>
      <c r="H135" s="83">
        <f t="shared" si="4"/>
        <v>0.12949612480233841</v>
      </c>
    </row>
    <row r="136" spans="1:8" ht="21.75" customHeight="1" thickBot="1" x14ac:dyDescent="0.3">
      <c r="A136" s="3" t="s">
        <v>96</v>
      </c>
      <c r="B136" s="3">
        <v>121.800003</v>
      </c>
      <c r="C136" s="5">
        <v>122.449997</v>
      </c>
      <c r="D136" s="3">
        <v>119.099998</v>
      </c>
      <c r="E136" s="3">
        <v>119.400002</v>
      </c>
      <c r="F136" s="64">
        <v>113.368134</v>
      </c>
      <c r="G136" s="84">
        <f t="shared" si="5"/>
        <v>-1.6602957006381733E-2</v>
      </c>
      <c r="H136" s="83">
        <f t="shared" si="4"/>
        <v>2.732935896879916E-2</v>
      </c>
    </row>
    <row r="137" spans="1:8" ht="21.75" customHeight="1" thickBot="1" x14ac:dyDescent="0.3">
      <c r="A137" s="3" t="s">
        <v>97</v>
      </c>
      <c r="B137" s="3">
        <v>120.349998</v>
      </c>
      <c r="C137" s="5">
        <v>120.949997</v>
      </c>
      <c r="D137" s="3">
        <v>117.050003</v>
      </c>
      <c r="E137" s="3">
        <v>117.699997</v>
      </c>
      <c r="F137" s="64">
        <v>111.75400500000001</v>
      </c>
      <c r="G137" s="84">
        <f t="shared" si="5"/>
        <v>-1.23255466459825E-2</v>
      </c>
      <c r="H137" s="83">
        <f t="shared" si="4"/>
        <v>-4.7426701754189338E-2</v>
      </c>
    </row>
    <row r="138" spans="1:8" ht="21.75" customHeight="1" thickBot="1" x14ac:dyDescent="0.3">
      <c r="A138" s="4">
        <v>44203</v>
      </c>
      <c r="B138" s="3">
        <v>117.75</v>
      </c>
      <c r="C138" s="5">
        <v>119.75</v>
      </c>
      <c r="D138" s="3">
        <v>117.300003</v>
      </c>
      <c r="E138" s="3">
        <v>118.849998</v>
      </c>
      <c r="F138" s="64">
        <v>112.84590900000001</v>
      </c>
      <c r="G138" s="84">
        <f t="shared" si="5"/>
        <v>-9.9709759613734912E-3</v>
      </c>
      <c r="H138" s="83">
        <f t="shared" si="4"/>
        <v>-0.10723140082045851</v>
      </c>
    </row>
    <row r="139" spans="1:8" ht="21.75" customHeight="1" thickBot="1" x14ac:dyDescent="0.3">
      <c r="A139" s="4">
        <v>44234</v>
      </c>
      <c r="B139" s="3">
        <v>120</v>
      </c>
      <c r="C139" s="5">
        <v>120.849998</v>
      </c>
      <c r="D139" s="3">
        <v>118</v>
      </c>
      <c r="E139" s="3">
        <v>118.449997</v>
      </c>
      <c r="F139" s="64">
        <v>112.46611799999999</v>
      </c>
      <c r="G139" s="84">
        <f t="shared" si="5"/>
        <v>9.1438543090257875E-3</v>
      </c>
      <c r="H139" s="83">
        <f t="shared" si="4"/>
        <v>-5.2410389298347931E-2</v>
      </c>
    </row>
    <row r="140" spans="1:8" ht="21.75" customHeight="1" thickBot="1" x14ac:dyDescent="0.3">
      <c r="A140" s="4">
        <v>44323</v>
      </c>
      <c r="B140" s="3">
        <v>119.150002</v>
      </c>
      <c r="C140" s="5">
        <v>121.449997</v>
      </c>
      <c r="D140" s="3">
        <v>118.900002</v>
      </c>
      <c r="E140" s="3">
        <v>120.949997</v>
      </c>
      <c r="F140" s="64">
        <v>114.839821</v>
      </c>
      <c r="G140" s="84">
        <f t="shared" si="5"/>
        <v>4.9525401466075491E-3</v>
      </c>
      <c r="H140" s="83">
        <f t="shared" si="4"/>
        <v>-2.2508014846526505E-2</v>
      </c>
    </row>
    <row r="141" spans="1:8" ht="21.75" customHeight="1" thickBot="1" x14ac:dyDescent="0.3">
      <c r="A141" s="4">
        <v>44354</v>
      </c>
      <c r="B141" s="3">
        <v>123</v>
      </c>
      <c r="C141" s="5">
        <v>125</v>
      </c>
      <c r="D141" s="3">
        <v>121.050003</v>
      </c>
      <c r="E141" s="3">
        <v>121.5</v>
      </c>
      <c r="F141" s="64">
        <v>115.362038</v>
      </c>
      <c r="G141" s="84">
        <f t="shared" si="5"/>
        <v>2.881110655564327E-2</v>
      </c>
      <c r="H141" s="83">
        <f t="shared" si="4"/>
        <v>0.15441481171000127</v>
      </c>
    </row>
    <row r="142" spans="1:8" ht="21.75" customHeight="1" thickBot="1" x14ac:dyDescent="0.3">
      <c r="A142" s="4">
        <v>44384</v>
      </c>
      <c r="B142" s="3">
        <v>119.900002</v>
      </c>
      <c r="C142" s="5">
        <v>120.400002</v>
      </c>
      <c r="D142" s="3">
        <v>117.800003</v>
      </c>
      <c r="E142" s="3">
        <v>119.900002</v>
      </c>
      <c r="F142" s="64">
        <v>113.842873</v>
      </c>
      <c r="G142" s="84">
        <f t="shared" si="5"/>
        <v>-3.7494187816284864E-2</v>
      </c>
      <c r="H142" s="83">
        <f t="shared" si="4"/>
        <v>-7.4837008165749161E-2</v>
      </c>
    </row>
    <row r="143" spans="1:8" ht="21.75" customHeight="1" thickBot="1" x14ac:dyDescent="0.3">
      <c r="A143" s="4">
        <v>44415</v>
      </c>
      <c r="B143" s="3">
        <v>119.400002</v>
      </c>
      <c r="C143" s="5">
        <v>119.400002</v>
      </c>
      <c r="D143" s="3">
        <v>116.849998</v>
      </c>
      <c r="E143" s="3">
        <v>117.050003</v>
      </c>
      <c r="F143" s="64">
        <v>111.136848</v>
      </c>
      <c r="G143" s="84">
        <f t="shared" si="5"/>
        <v>-8.3403317770959166E-3</v>
      </c>
      <c r="H143" s="83">
        <f t="shared" si="4"/>
        <v>-0.12467438198107483</v>
      </c>
    </row>
    <row r="144" spans="1:8" ht="21.75" customHeight="1" thickBot="1" x14ac:dyDescent="0.3">
      <c r="A144" s="4">
        <v>44446</v>
      </c>
      <c r="B144" s="3">
        <v>117.099998</v>
      </c>
      <c r="C144" s="5">
        <v>118.650002</v>
      </c>
      <c r="D144" s="3">
        <v>116.599998</v>
      </c>
      <c r="E144" s="3">
        <v>117.900002</v>
      </c>
      <c r="F144" s="64">
        <v>111.943909</v>
      </c>
      <c r="G144" s="84">
        <f t="shared" si="5"/>
        <v>-6.3012179708478878E-3</v>
      </c>
      <c r="H144" s="83">
        <f t="shared" si="4"/>
        <v>-0.16205241234256909</v>
      </c>
    </row>
    <row r="145" spans="1:8" ht="21.75" customHeight="1" thickBot="1" x14ac:dyDescent="0.3">
      <c r="A145" s="4">
        <v>44537</v>
      </c>
      <c r="B145" s="3">
        <v>119</v>
      </c>
      <c r="C145" s="5">
        <v>119.349998</v>
      </c>
      <c r="D145" s="3">
        <v>118</v>
      </c>
      <c r="E145" s="3">
        <v>118.550003</v>
      </c>
      <c r="F145" s="64">
        <v>112.56107299999999</v>
      </c>
      <c r="G145" s="84">
        <f t="shared" si="5"/>
        <v>5.8823362893304539E-3</v>
      </c>
      <c r="H145" s="83">
        <f t="shared" si="4"/>
        <v>-0.12716645002133645</v>
      </c>
    </row>
    <row r="146" spans="1:8" ht="21.75" customHeight="1" thickBot="1" x14ac:dyDescent="0.3">
      <c r="A146" s="3" t="s">
        <v>98</v>
      </c>
      <c r="B146" s="3">
        <v>119</v>
      </c>
      <c r="C146" s="5">
        <v>120.800003</v>
      </c>
      <c r="D146" s="3">
        <v>118.599998</v>
      </c>
      <c r="E146" s="3">
        <v>120.400002</v>
      </c>
      <c r="F146" s="64">
        <v>114.317604</v>
      </c>
      <c r="G146" s="84">
        <f t="shared" si="5"/>
        <v>1.2075974307748536E-2</v>
      </c>
      <c r="H146" s="83">
        <f t="shared" si="4"/>
        <v>-5.4902008802244918E-2</v>
      </c>
    </row>
    <row r="147" spans="1:8" ht="21.75" customHeight="1" thickBot="1" x14ac:dyDescent="0.3">
      <c r="A147" s="3" t="s">
        <v>99</v>
      </c>
      <c r="B147" s="3">
        <v>120.300003</v>
      </c>
      <c r="C147" s="5">
        <v>121.75</v>
      </c>
      <c r="D147" s="3">
        <v>120.099998</v>
      </c>
      <c r="E147" s="3">
        <v>120.800003</v>
      </c>
      <c r="F147" s="64">
        <v>114.697411</v>
      </c>
      <c r="G147" s="84">
        <f t="shared" si="5"/>
        <v>7.8334516275477169E-3</v>
      </c>
      <c r="H147" s="83">
        <f t="shared" si="4"/>
        <v>-7.5566531898071708E-3</v>
      </c>
    </row>
    <row r="148" spans="1:8" ht="21.75" customHeight="1" thickBot="1" x14ac:dyDescent="0.3">
      <c r="A148" s="3" t="s">
        <v>100</v>
      </c>
      <c r="B148" s="3">
        <v>119.199997</v>
      </c>
      <c r="C148" s="5">
        <v>119.400002</v>
      </c>
      <c r="D148" s="3">
        <v>116.199997</v>
      </c>
      <c r="E148" s="3">
        <v>116.900002</v>
      </c>
      <c r="F148" s="64">
        <v>110.99443100000001</v>
      </c>
      <c r="G148" s="84">
        <f t="shared" si="5"/>
        <v>-1.9490544253778826E-2</v>
      </c>
      <c r="H148" s="83">
        <f t="shared" si="4"/>
        <v>-0.12467438198107483</v>
      </c>
    </row>
    <row r="149" spans="1:8" ht="21.75" customHeight="1" thickBot="1" x14ac:dyDescent="0.3">
      <c r="A149" s="3" t="s">
        <v>101</v>
      </c>
      <c r="B149" s="3">
        <v>117.199997</v>
      </c>
      <c r="C149" s="5">
        <v>117.400002</v>
      </c>
      <c r="D149" s="3">
        <v>115.75</v>
      </c>
      <c r="E149" s="3">
        <v>116.800003</v>
      </c>
      <c r="F149" s="64">
        <v>110.899483</v>
      </c>
      <c r="G149" s="84">
        <f t="shared" si="5"/>
        <v>-1.6892293279149234E-2</v>
      </c>
      <c r="H149" s="83">
        <f t="shared" si="4"/>
        <v>-0.22434912961172618</v>
      </c>
    </row>
    <row r="150" spans="1:8" ht="21.75" customHeight="1" thickBot="1" x14ac:dyDescent="0.3">
      <c r="A150" s="3" t="s">
        <v>102</v>
      </c>
      <c r="B150" s="3">
        <v>114.800003</v>
      </c>
      <c r="C150" s="5">
        <v>116.550003</v>
      </c>
      <c r="D150" s="3">
        <v>114.199997</v>
      </c>
      <c r="E150" s="3">
        <v>114.599998</v>
      </c>
      <c r="F150" s="64">
        <v>108.810608</v>
      </c>
      <c r="G150" s="84">
        <f t="shared" si="5"/>
        <v>-7.2665332079794439E-3</v>
      </c>
      <c r="H150" s="83">
        <f t="shared" si="4"/>
        <v>-0.266710847517379</v>
      </c>
    </row>
    <row r="151" spans="1:8" ht="21.75" customHeight="1" thickBot="1" x14ac:dyDescent="0.3">
      <c r="A151" s="3" t="s">
        <v>103</v>
      </c>
      <c r="B151" s="3">
        <v>112.050003</v>
      </c>
      <c r="C151" s="5">
        <v>113.25</v>
      </c>
      <c r="D151" s="3">
        <v>111.599998</v>
      </c>
      <c r="E151" s="3">
        <v>112.599998</v>
      </c>
      <c r="F151" s="64">
        <v>106.911644</v>
      </c>
      <c r="G151" s="84">
        <f t="shared" si="5"/>
        <v>-2.8722626858648164E-2</v>
      </c>
      <c r="H151" s="83">
        <f t="shared" si="4"/>
        <v>-0.43117433062007537</v>
      </c>
    </row>
    <row r="152" spans="1:8" ht="21.75" customHeight="1" thickBot="1" x14ac:dyDescent="0.3">
      <c r="A152" s="3" t="s">
        <v>104</v>
      </c>
      <c r="B152" s="3">
        <v>114.400002</v>
      </c>
      <c r="C152" s="5">
        <v>115.800003</v>
      </c>
      <c r="D152" s="3">
        <v>113.949997</v>
      </c>
      <c r="E152" s="3">
        <v>115.5</v>
      </c>
      <c r="F152" s="64">
        <v>109.66514599999999</v>
      </c>
      <c r="G152" s="84">
        <f t="shared" si="5"/>
        <v>2.2266826682487001E-2</v>
      </c>
      <c r="H152" s="83">
        <f t="shared" si="4"/>
        <v>-0.30408887787887329</v>
      </c>
    </row>
    <row r="153" spans="1:8" ht="21.75" customHeight="1" thickBot="1" x14ac:dyDescent="0.3">
      <c r="A153" s="3" t="s">
        <v>105</v>
      </c>
      <c r="B153" s="3">
        <v>115.5</v>
      </c>
      <c r="C153" s="5">
        <v>116.75</v>
      </c>
      <c r="D153" s="3">
        <v>114.75</v>
      </c>
      <c r="E153" s="3">
        <v>115.300003</v>
      </c>
      <c r="F153" s="64">
        <v>109.475258</v>
      </c>
      <c r="G153" s="84">
        <f t="shared" si="5"/>
        <v>8.1703055033762878E-3</v>
      </c>
      <c r="H153" s="83">
        <f t="shared" si="4"/>
        <v>-0.25674352226643549</v>
      </c>
    </row>
    <row r="154" spans="1:8" ht="21.75" customHeight="1" thickBot="1" x14ac:dyDescent="0.3">
      <c r="A154" s="3" t="s">
        <v>106</v>
      </c>
      <c r="B154" s="3">
        <v>114.849998</v>
      </c>
      <c r="C154" s="5">
        <v>115.599998</v>
      </c>
      <c r="D154" s="3">
        <v>114.099998</v>
      </c>
      <c r="E154" s="3">
        <v>114.550003</v>
      </c>
      <c r="F154" s="64">
        <v>108.76314499999999</v>
      </c>
      <c r="G154" s="84">
        <f t="shared" si="5"/>
        <v>-9.8989576117678203E-3</v>
      </c>
      <c r="H154" s="83">
        <f t="shared" si="4"/>
        <v>-0.31405660182880768</v>
      </c>
    </row>
    <row r="155" spans="1:8" ht="21.75" customHeight="1" thickBot="1" x14ac:dyDescent="0.3">
      <c r="A155" s="3" t="s">
        <v>107</v>
      </c>
      <c r="B155" s="3">
        <v>115.349998</v>
      </c>
      <c r="C155" s="5">
        <v>115.900002</v>
      </c>
      <c r="D155" s="3">
        <v>114</v>
      </c>
      <c r="E155" s="3">
        <v>114.650002</v>
      </c>
      <c r="F155" s="64">
        <v>108.858093</v>
      </c>
      <c r="G155" s="84">
        <f t="shared" si="5"/>
        <v>2.5918286647223796E-3</v>
      </c>
      <c r="H155" s="83">
        <f t="shared" si="4"/>
        <v>-0.29910519033471467</v>
      </c>
    </row>
    <row r="156" spans="1:8" ht="21.75" customHeight="1" thickBot="1" x14ac:dyDescent="0.3">
      <c r="A156" s="3" t="s">
        <v>108</v>
      </c>
      <c r="B156" s="3">
        <v>114.900002</v>
      </c>
      <c r="C156" s="5">
        <v>115.199997</v>
      </c>
      <c r="D156" s="3">
        <v>113.449997</v>
      </c>
      <c r="E156" s="3">
        <v>114.349998</v>
      </c>
      <c r="F156" s="64">
        <v>108.57324199999999</v>
      </c>
      <c r="G156" s="84">
        <f t="shared" si="5"/>
        <v>-6.0580453818374382E-3</v>
      </c>
      <c r="H156" s="83">
        <f t="shared" si="4"/>
        <v>-0.33399160119231192</v>
      </c>
    </row>
    <row r="157" spans="1:8" ht="21.75" customHeight="1" thickBot="1" x14ac:dyDescent="0.3">
      <c r="A157" s="3" t="s">
        <v>109</v>
      </c>
      <c r="B157" s="3">
        <v>114.300003</v>
      </c>
      <c r="C157" s="5">
        <v>115.800003</v>
      </c>
      <c r="D157" s="3">
        <v>113.300003</v>
      </c>
      <c r="E157" s="3">
        <v>114.75</v>
      </c>
      <c r="F157" s="64">
        <v>108.953041</v>
      </c>
      <c r="G157" s="84">
        <f t="shared" si="5"/>
        <v>5.1948688255064601E-3</v>
      </c>
      <c r="H157" s="83">
        <f t="shared" si="4"/>
        <v>-0.30408887787887329</v>
      </c>
    </row>
    <row r="158" spans="1:8" ht="21.75" customHeight="1" thickBot="1" x14ac:dyDescent="0.3">
      <c r="A158" s="3" t="s">
        <v>110</v>
      </c>
      <c r="B158" s="3">
        <v>114.300003</v>
      </c>
      <c r="C158" s="5">
        <v>116.75</v>
      </c>
      <c r="D158" s="3">
        <v>113.800003</v>
      </c>
      <c r="E158" s="3">
        <v>115.300003</v>
      </c>
      <c r="F158" s="64">
        <v>109.475258</v>
      </c>
      <c r="G158" s="84">
        <f t="shared" si="5"/>
        <v>8.1703055033762878E-3</v>
      </c>
      <c r="H158" s="83">
        <f t="shared" si="4"/>
        <v>-0.25674352226643549</v>
      </c>
    </row>
    <row r="159" spans="1:8" ht="21.75" customHeight="1" thickBot="1" x14ac:dyDescent="0.3">
      <c r="A159" s="4">
        <v>44235</v>
      </c>
      <c r="B159" s="3">
        <v>114.949997</v>
      </c>
      <c r="C159" s="5">
        <v>117.5</v>
      </c>
      <c r="D159" s="3">
        <v>114.800003</v>
      </c>
      <c r="E159" s="3">
        <v>117.099998</v>
      </c>
      <c r="F159" s="64">
        <v>111.184319</v>
      </c>
      <c r="G159" s="84">
        <f t="shared" si="5"/>
        <v>6.4034370352070071E-3</v>
      </c>
      <c r="H159" s="83">
        <f t="shared" si="4"/>
        <v>-0.21936549190494126</v>
      </c>
    </row>
    <row r="160" spans="1:8" ht="21.75" customHeight="1" thickBot="1" x14ac:dyDescent="0.3">
      <c r="A160" s="4">
        <v>44263</v>
      </c>
      <c r="B160" s="3">
        <v>116.150002</v>
      </c>
      <c r="C160" s="5">
        <v>118.199997</v>
      </c>
      <c r="D160" s="3">
        <v>115.150002</v>
      </c>
      <c r="E160" s="3">
        <v>117.900002</v>
      </c>
      <c r="F160" s="64">
        <v>111.943909</v>
      </c>
      <c r="G160" s="84">
        <f t="shared" si="5"/>
        <v>5.9397460070732648E-3</v>
      </c>
      <c r="H160" s="83">
        <f t="shared" si="4"/>
        <v>-0.18447947974633494</v>
      </c>
    </row>
    <row r="161" spans="1:8" ht="21.75" customHeight="1" thickBot="1" x14ac:dyDescent="0.3">
      <c r="A161" s="4">
        <v>44294</v>
      </c>
      <c r="B161" s="3">
        <v>117.699997</v>
      </c>
      <c r="C161" s="5">
        <v>118.5</v>
      </c>
      <c r="D161" s="3">
        <v>116.599998</v>
      </c>
      <c r="E161" s="3">
        <v>117.349998</v>
      </c>
      <c r="F161" s="64">
        <v>111.421684</v>
      </c>
      <c r="G161" s="84">
        <f t="shared" si="5"/>
        <v>2.5348809838990813E-3</v>
      </c>
      <c r="H161" s="83">
        <f t="shared" si="4"/>
        <v>-0.1695281180896156</v>
      </c>
    </row>
    <row r="162" spans="1:8" ht="21.75" customHeight="1" thickBot="1" x14ac:dyDescent="0.3">
      <c r="A162" s="4">
        <v>44324</v>
      </c>
      <c r="B162" s="3">
        <v>116.199997</v>
      </c>
      <c r="C162" s="5">
        <v>117.25</v>
      </c>
      <c r="D162" s="3">
        <v>114.699997</v>
      </c>
      <c r="E162" s="3">
        <v>116.849998</v>
      </c>
      <c r="F162" s="64">
        <v>110.946945</v>
      </c>
      <c r="G162" s="84">
        <f t="shared" si="5"/>
        <v>-1.0604553248797112E-2</v>
      </c>
      <c r="H162" s="83">
        <f t="shared" si="4"/>
        <v>-0.23182483535877269</v>
      </c>
    </row>
    <row r="163" spans="1:8" ht="21.75" customHeight="1" thickBot="1" x14ac:dyDescent="0.3">
      <c r="A163" s="4">
        <v>44355</v>
      </c>
      <c r="B163" s="3">
        <v>116.150002</v>
      </c>
      <c r="C163" s="5">
        <v>118.199997</v>
      </c>
      <c r="D163" s="3">
        <v>116.150002</v>
      </c>
      <c r="E163" s="3">
        <v>116.650002</v>
      </c>
      <c r="F163" s="64">
        <v>110.757057</v>
      </c>
      <c r="G163" s="84">
        <f t="shared" si="5"/>
        <v>8.0696722648981208E-3</v>
      </c>
      <c r="H163" s="83">
        <f t="shared" si="4"/>
        <v>-0.18447947974633494</v>
      </c>
    </row>
    <row r="164" spans="1:8" ht="21.75" customHeight="1" thickBot="1" x14ac:dyDescent="0.3">
      <c r="A164" s="4">
        <v>44447</v>
      </c>
      <c r="B164" s="3">
        <v>116</v>
      </c>
      <c r="C164" s="5">
        <v>117</v>
      </c>
      <c r="D164" s="3">
        <v>114.300003</v>
      </c>
      <c r="E164" s="3">
        <v>115</v>
      </c>
      <c r="F164" s="64">
        <v>109.190414</v>
      </c>
      <c r="G164" s="84">
        <f t="shared" si="5"/>
        <v>-1.0204144793530656E-2</v>
      </c>
      <c r="H164" s="83">
        <f t="shared" si="4"/>
        <v>-0.24428417881260409</v>
      </c>
    </row>
    <row r="165" spans="1:8" ht="21.75" customHeight="1" thickBot="1" x14ac:dyDescent="0.3">
      <c r="A165" s="4">
        <v>44477</v>
      </c>
      <c r="B165" s="3">
        <v>115.099998</v>
      </c>
      <c r="C165" s="5">
        <v>115.699997</v>
      </c>
      <c r="D165" s="3">
        <v>113.900002</v>
      </c>
      <c r="E165" s="3">
        <v>114.849998</v>
      </c>
      <c r="F165" s="64">
        <v>109.04798099999999</v>
      </c>
      <c r="G165" s="84">
        <f t="shared" si="5"/>
        <v>-1.1173326527252685E-2</v>
      </c>
      <c r="H165" s="83">
        <f t="shared" si="4"/>
        <v>-0.30907291428464911</v>
      </c>
    </row>
    <row r="166" spans="1:8" ht="21.75" customHeight="1" thickBot="1" x14ac:dyDescent="0.3">
      <c r="A166" s="4">
        <v>44508</v>
      </c>
      <c r="B166" s="3">
        <v>115.5</v>
      </c>
      <c r="C166" s="5">
        <v>117.300003</v>
      </c>
      <c r="D166" s="3">
        <v>114.849998</v>
      </c>
      <c r="E166" s="3">
        <v>117</v>
      </c>
      <c r="F166" s="64">
        <v>111.089371</v>
      </c>
      <c r="G166" s="84">
        <f t="shared" si="5"/>
        <v>1.3734172964373514E-2</v>
      </c>
      <c r="H166" s="83">
        <f t="shared" si="4"/>
        <v>-0.22933281715588477</v>
      </c>
    </row>
    <row r="167" spans="1:8" ht="21.75" customHeight="1" thickBot="1" x14ac:dyDescent="0.3">
      <c r="A167" s="4">
        <v>44538</v>
      </c>
      <c r="B167" s="3">
        <v>116.099998</v>
      </c>
      <c r="C167" s="5">
        <v>117.900002</v>
      </c>
      <c r="D167" s="3">
        <v>115.300003</v>
      </c>
      <c r="E167" s="3">
        <v>116.25</v>
      </c>
      <c r="F167" s="64">
        <v>110.377258</v>
      </c>
      <c r="G167" s="84">
        <f t="shared" si="5"/>
        <v>5.102043271976533E-3</v>
      </c>
      <c r="H167" s="83">
        <f t="shared" si="4"/>
        <v>-0.19943044270406332</v>
      </c>
    </row>
    <row r="168" spans="1:8" ht="21.75" customHeight="1" thickBot="1" x14ac:dyDescent="0.3">
      <c r="A168" s="3" t="s">
        <v>111</v>
      </c>
      <c r="B168" s="3">
        <v>116.800003</v>
      </c>
      <c r="C168" s="5">
        <v>116.949997</v>
      </c>
      <c r="D168" s="3">
        <v>115.349998</v>
      </c>
      <c r="E168" s="3">
        <v>116.099998</v>
      </c>
      <c r="F168" s="64">
        <v>110.23483299999999</v>
      </c>
      <c r="G168" s="84">
        <f t="shared" si="5"/>
        <v>-8.090357128653863E-3</v>
      </c>
      <c r="H168" s="83">
        <f t="shared" si="4"/>
        <v>-0.24677619701549203</v>
      </c>
    </row>
    <row r="169" spans="1:8" ht="21.75" customHeight="1" thickBot="1" x14ac:dyDescent="0.3">
      <c r="A169" s="3" t="s">
        <v>112</v>
      </c>
      <c r="B169" s="3">
        <v>116.900002</v>
      </c>
      <c r="C169" s="5">
        <v>118.349998</v>
      </c>
      <c r="D169" s="3">
        <v>114.699997</v>
      </c>
      <c r="E169" s="3">
        <v>115.5</v>
      </c>
      <c r="F169" s="64">
        <v>109.66514599999999</v>
      </c>
      <c r="G169" s="84">
        <f t="shared" si="5"/>
        <v>1.1899851682764868E-2</v>
      </c>
      <c r="H169" s="83">
        <f t="shared" si="4"/>
        <v>-0.17700382383666211</v>
      </c>
    </row>
    <row r="170" spans="1:8" ht="21.75" customHeight="1" thickBot="1" x14ac:dyDescent="0.3">
      <c r="A170" s="3" t="s">
        <v>113</v>
      </c>
      <c r="B170" s="3">
        <v>116</v>
      </c>
      <c r="C170" s="5">
        <v>116</v>
      </c>
      <c r="D170" s="3">
        <v>112.699997</v>
      </c>
      <c r="E170" s="3">
        <v>113.849998</v>
      </c>
      <c r="F170" s="64">
        <v>108.09850299999999</v>
      </c>
      <c r="G170" s="84">
        <f t="shared" si="5"/>
        <v>-2.0056127954599837E-2</v>
      </c>
      <c r="H170" s="83">
        <f t="shared" si="4"/>
        <v>-0.29412155262792977</v>
      </c>
    </row>
    <row r="171" spans="1:8" ht="21.75" customHeight="1" thickBot="1" x14ac:dyDescent="0.3">
      <c r="A171" s="3" t="s">
        <v>114</v>
      </c>
      <c r="B171" s="3">
        <v>113.900002</v>
      </c>
      <c r="C171" s="5">
        <v>115.25</v>
      </c>
      <c r="D171" s="3">
        <v>112.900002</v>
      </c>
      <c r="E171" s="3">
        <v>113.199997</v>
      </c>
      <c r="F171" s="64">
        <v>107.48133900000001</v>
      </c>
      <c r="G171" s="84">
        <f t="shared" si="5"/>
        <v>-6.4865092296067734E-3</v>
      </c>
      <c r="H171" s="83">
        <f t="shared" si="4"/>
        <v>-0.331499582989424</v>
      </c>
    </row>
    <row r="172" spans="1:8" ht="21.75" customHeight="1" thickBot="1" x14ac:dyDescent="0.3">
      <c r="A172" s="3" t="s">
        <v>115</v>
      </c>
      <c r="B172" s="3">
        <v>110.650002</v>
      </c>
      <c r="C172" s="5">
        <v>111.75</v>
      </c>
      <c r="D172" s="3">
        <v>108.5</v>
      </c>
      <c r="E172" s="3">
        <v>110.199997</v>
      </c>
      <c r="F172" s="64">
        <v>104.63288900000001</v>
      </c>
      <c r="G172" s="84">
        <f t="shared" si="5"/>
        <v>-3.0839448383079702E-2</v>
      </c>
      <c r="H172" s="83">
        <f t="shared" si="4"/>
        <v>-0.50593039134306383</v>
      </c>
    </row>
    <row r="173" spans="1:8" ht="21.75" customHeight="1" thickBot="1" x14ac:dyDescent="0.3">
      <c r="A173" s="3" t="s">
        <v>116</v>
      </c>
      <c r="B173" s="3">
        <v>110.349998</v>
      </c>
      <c r="C173" s="5">
        <v>112</v>
      </c>
      <c r="D173" s="3">
        <v>108.5</v>
      </c>
      <c r="E173" s="3">
        <v>111.75</v>
      </c>
      <c r="F173" s="64">
        <v>106.104591</v>
      </c>
      <c r="G173" s="84">
        <f t="shared" si="5"/>
        <v>2.2346378014163628E-3</v>
      </c>
      <c r="H173" s="83">
        <f t="shared" si="4"/>
        <v>-0.49347104788923246</v>
      </c>
    </row>
    <row r="174" spans="1:8" ht="21.75" customHeight="1" thickBot="1" x14ac:dyDescent="0.3">
      <c r="A174" s="3" t="s">
        <v>117</v>
      </c>
      <c r="B174" s="3">
        <v>113.150002</v>
      </c>
      <c r="C174" s="5">
        <v>115.199997</v>
      </c>
      <c r="D174" s="3">
        <v>112.099998</v>
      </c>
      <c r="E174" s="3">
        <v>113.199997</v>
      </c>
      <c r="F174" s="64">
        <v>107.48133900000001</v>
      </c>
      <c r="G174" s="84">
        <f t="shared" si="5"/>
        <v>2.8170850925029189E-2</v>
      </c>
      <c r="H174" s="83">
        <f t="shared" si="4"/>
        <v>-0.33399160119231192</v>
      </c>
    </row>
    <row r="175" spans="1:8" ht="21.75" customHeight="1" thickBot="1" x14ac:dyDescent="0.3">
      <c r="A175" s="3" t="s">
        <v>118</v>
      </c>
      <c r="B175" s="3">
        <v>113.5</v>
      </c>
      <c r="C175" s="5">
        <v>117.199997</v>
      </c>
      <c r="D175" s="3">
        <v>113.300003</v>
      </c>
      <c r="E175" s="3">
        <v>115.650002</v>
      </c>
      <c r="F175" s="64">
        <v>109.807571</v>
      </c>
      <c r="G175" s="84">
        <f t="shared" si="5"/>
        <v>1.7212129325518327E-2</v>
      </c>
      <c r="H175" s="83">
        <f t="shared" si="4"/>
        <v>-0.2343168535616606</v>
      </c>
    </row>
    <row r="176" spans="1:8" ht="21.75" customHeight="1" thickBot="1" x14ac:dyDescent="0.3">
      <c r="A176" s="3" t="s">
        <v>119</v>
      </c>
      <c r="B176" s="3">
        <v>115.599998</v>
      </c>
      <c r="C176" s="5">
        <v>116.25</v>
      </c>
      <c r="D176" s="3">
        <v>114.400002</v>
      </c>
      <c r="E176" s="3">
        <v>115.550003</v>
      </c>
      <c r="F176" s="64">
        <v>109.71262400000001</v>
      </c>
      <c r="G176" s="84">
        <f t="shared" si="5"/>
        <v>-8.1388070781765083E-3</v>
      </c>
      <c r="H176" s="83">
        <f t="shared" si="4"/>
        <v>-0.28166220917409834</v>
      </c>
    </row>
    <row r="177" spans="1:8" ht="21.75" customHeight="1" thickBot="1" x14ac:dyDescent="0.3">
      <c r="A177" s="3" t="s">
        <v>120</v>
      </c>
      <c r="B177" s="3">
        <v>115.5</v>
      </c>
      <c r="C177" s="5">
        <v>117</v>
      </c>
      <c r="D177" s="3">
        <v>114.949997</v>
      </c>
      <c r="E177" s="3">
        <v>116.650002</v>
      </c>
      <c r="F177" s="64">
        <v>110.757057</v>
      </c>
      <c r="G177" s="84">
        <f t="shared" si="5"/>
        <v>6.4308903302903314E-3</v>
      </c>
      <c r="H177" s="83">
        <f t="shared" si="4"/>
        <v>-0.24428417881260409</v>
      </c>
    </row>
    <row r="178" spans="1:8" ht="21.75" customHeight="1" thickBot="1" x14ac:dyDescent="0.3">
      <c r="A178" s="3" t="s">
        <v>121</v>
      </c>
      <c r="B178" s="3">
        <v>116.75</v>
      </c>
      <c r="C178" s="5">
        <v>120.400002</v>
      </c>
      <c r="D178" s="3">
        <v>116.75</v>
      </c>
      <c r="E178" s="3">
        <v>120.150002</v>
      </c>
      <c r="F178" s="64">
        <v>114.08023799999999</v>
      </c>
      <c r="G178" s="84">
        <f t="shared" si="5"/>
        <v>2.8645614688260199E-2</v>
      </c>
      <c r="H178" s="83">
        <f t="shared" si="4"/>
        <v>-7.4837008165749161E-2</v>
      </c>
    </row>
    <row r="179" spans="1:8" ht="21.75" customHeight="1" thickBot="1" x14ac:dyDescent="0.3">
      <c r="A179" s="3" t="s">
        <v>122</v>
      </c>
      <c r="B179" s="3">
        <v>120</v>
      </c>
      <c r="C179" s="5">
        <v>121</v>
      </c>
      <c r="D179" s="3">
        <v>119.050003</v>
      </c>
      <c r="E179" s="3">
        <v>120.550003</v>
      </c>
      <c r="F179" s="64">
        <v>114.460037</v>
      </c>
      <c r="G179" s="84">
        <f t="shared" si="5"/>
        <v>4.9709961107249059E-3</v>
      </c>
      <c r="H179" s="83">
        <f t="shared" si="4"/>
        <v>-4.4934683551301424E-2</v>
      </c>
    </row>
    <row r="180" spans="1:8" ht="21.75" customHeight="1" thickBot="1" x14ac:dyDescent="0.3">
      <c r="A180" s="4">
        <v>44205</v>
      </c>
      <c r="B180" s="3">
        <v>121.800003</v>
      </c>
      <c r="C180" s="5">
        <v>122.25</v>
      </c>
      <c r="D180" s="3">
        <v>119.400002</v>
      </c>
      <c r="E180" s="3">
        <v>119.699997</v>
      </c>
      <c r="F180" s="64">
        <v>113.652969</v>
      </c>
      <c r="G180" s="84">
        <f t="shared" si="5"/>
        <v>1.027758275824023E-2</v>
      </c>
      <c r="H180" s="83">
        <f t="shared" si="4"/>
        <v>1.7362033717855663E-2</v>
      </c>
    </row>
    <row r="181" spans="1:8" ht="21.75" customHeight="1" thickBot="1" x14ac:dyDescent="0.3">
      <c r="A181" s="4">
        <v>44236</v>
      </c>
      <c r="B181" s="3">
        <v>118.900002</v>
      </c>
      <c r="C181" s="5">
        <v>120.150002</v>
      </c>
      <c r="D181" s="3">
        <v>118</v>
      </c>
      <c r="E181" s="3">
        <v>118.650002</v>
      </c>
      <c r="F181" s="64">
        <v>112.656021</v>
      </c>
      <c r="G181" s="84">
        <f t="shared" si="5"/>
        <v>-1.7327149526644298E-2</v>
      </c>
      <c r="H181" s="83">
        <f t="shared" si="4"/>
        <v>-8.7296351619580576E-2</v>
      </c>
    </row>
    <row r="182" spans="1:8" ht="21.75" customHeight="1" thickBot="1" x14ac:dyDescent="0.3">
      <c r="A182" s="4">
        <v>44264</v>
      </c>
      <c r="B182" s="3">
        <v>119.949997</v>
      </c>
      <c r="C182" s="5">
        <v>123.5</v>
      </c>
      <c r="D182" s="3">
        <v>118.800003</v>
      </c>
      <c r="E182" s="3">
        <v>123.099998</v>
      </c>
      <c r="F182" s="64">
        <v>116.88121</v>
      </c>
      <c r="G182" s="84">
        <f t="shared" si="5"/>
        <v>2.7500177239694699E-2</v>
      </c>
      <c r="H182" s="83">
        <f t="shared" si="4"/>
        <v>7.965875098701275E-2</v>
      </c>
    </row>
    <row r="183" spans="1:8" ht="21.75" customHeight="1" thickBot="1" x14ac:dyDescent="0.3">
      <c r="A183" s="4">
        <v>44356</v>
      </c>
      <c r="B183" s="3">
        <v>123.800003</v>
      </c>
      <c r="C183" s="5">
        <v>124.349998</v>
      </c>
      <c r="D183" s="3">
        <v>121.150002</v>
      </c>
      <c r="E183" s="3">
        <v>121.650002</v>
      </c>
      <c r="F183" s="64">
        <v>115.504463</v>
      </c>
      <c r="G183" s="84">
        <f t="shared" si="5"/>
        <v>6.8589980977468504E-3</v>
      </c>
      <c r="H183" s="83">
        <f t="shared" si="4"/>
        <v>0.1220204190552919</v>
      </c>
    </row>
    <row r="184" spans="1:8" ht="21.75" customHeight="1" thickBot="1" x14ac:dyDescent="0.3">
      <c r="A184" s="4">
        <v>44386</v>
      </c>
      <c r="B184" s="3">
        <v>122.5</v>
      </c>
      <c r="C184" s="5">
        <v>122.75</v>
      </c>
      <c r="D184" s="3">
        <v>119.550003</v>
      </c>
      <c r="E184" s="3">
        <v>119.949997</v>
      </c>
      <c r="F184" s="64">
        <v>113.890343</v>
      </c>
      <c r="G184" s="84">
        <f t="shared" si="5"/>
        <v>-1.2950387491148643E-2</v>
      </c>
      <c r="H184" s="83">
        <f t="shared" si="4"/>
        <v>4.2280720625518499E-2</v>
      </c>
    </row>
    <row r="185" spans="1:8" ht="21.75" customHeight="1" thickBot="1" x14ac:dyDescent="0.3">
      <c r="A185" s="4">
        <v>44417</v>
      </c>
      <c r="B185" s="3">
        <v>119</v>
      </c>
      <c r="C185" s="5">
        <v>119.5</v>
      </c>
      <c r="D185" s="3">
        <v>117.5</v>
      </c>
      <c r="E185" s="3">
        <v>118.949997</v>
      </c>
      <c r="F185" s="64">
        <v>114.71004499999999</v>
      </c>
      <c r="G185" s="84">
        <f t="shared" si="5"/>
        <v>-2.6833395303064576E-2</v>
      </c>
      <c r="H185" s="83">
        <f t="shared" si="4"/>
        <v>-0.11969074427428993</v>
      </c>
    </row>
    <row r="186" spans="1:8" ht="21.75" customHeight="1" thickBot="1" x14ac:dyDescent="0.3">
      <c r="A186" s="4">
        <v>44448</v>
      </c>
      <c r="B186" s="3">
        <v>119.099998</v>
      </c>
      <c r="C186" s="5">
        <v>123.800003</v>
      </c>
      <c r="D186" s="3">
        <v>118.199997</v>
      </c>
      <c r="E186" s="3">
        <v>122.150002</v>
      </c>
      <c r="F186" s="64">
        <v>117.795982</v>
      </c>
      <c r="G186" s="84">
        <f t="shared" si="5"/>
        <v>3.5351013111563474E-2</v>
      </c>
      <c r="H186" s="83">
        <f t="shared" si="4"/>
        <v>9.4610112643732078E-2</v>
      </c>
    </row>
    <row r="187" spans="1:8" ht="21.75" customHeight="1" thickBot="1" x14ac:dyDescent="0.3">
      <c r="A187" s="3" t="s">
        <v>123</v>
      </c>
      <c r="B187" s="3">
        <v>122.199997</v>
      </c>
      <c r="C187" s="5">
        <v>123.400002</v>
      </c>
      <c r="D187" s="3">
        <v>121.099998</v>
      </c>
      <c r="E187" s="3">
        <v>123.050003</v>
      </c>
      <c r="F187" s="64">
        <v>118.66391</v>
      </c>
      <c r="G187" s="84">
        <f t="shared" si="5"/>
        <v>-3.2362568043859813E-3</v>
      </c>
      <c r="H187" s="83">
        <f t="shared" si="4"/>
        <v>7.4675113280227842E-2</v>
      </c>
    </row>
    <row r="188" spans="1:8" ht="21.75" customHeight="1" thickBot="1" x14ac:dyDescent="0.3">
      <c r="A188" s="3" t="s">
        <v>124</v>
      </c>
      <c r="B188" s="3">
        <v>123.300003</v>
      </c>
      <c r="C188" s="5">
        <v>125.400002</v>
      </c>
      <c r="D188" s="3">
        <v>122.800003</v>
      </c>
      <c r="E188" s="3">
        <v>123.949997</v>
      </c>
      <c r="F188" s="64">
        <v>119.53182200000001</v>
      </c>
      <c r="G188" s="84">
        <f t="shared" si="5"/>
        <v>1.6077516469040688E-2</v>
      </c>
      <c r="H188" s="83">
        <f t="shared" si="4"/>
        <v>0.17434986091087917</v>
      </c>
    </row>
    <row r="189" spans="1:8" ht="21.75" customHeight="1" thickBot="1" x14ac:dyDescent="0.3">
      <c r="A189" s="3" t="s">
        <v>125</v>
      </c>
      <c r="B189" s="3">
        <v>124.25</v>
      </c>
      <c r="C189" s="5">
        <v>130.699997</v>
      </c>
      <c r="D189" s="3">
        <v>124.25</v>
      </c>
      <c r="E189" s="3">
        <v>128.449997</v>
      </c>
      <c r="F189" s="64">
        <v>123.871422</v>
      </c>
      <c r="G189" s="84">
        <f t="shared" si="5"/>
        <v>4.1395953529064153E-2</v>
      </c>
      <c r="H189" s="83">
        <f t="shared" si="4"/>
        <v>0.43848769294523593</v>
      </c>
    </row>
    <row r="190" spans="1:8" ht="21.75" customHeight="1" thickBot="1" x14ac:dyDescent="0.3">
      <c r="A190" s="3" t="s">
        <v>126</v>
      </c>
      <c r="B190" s="3">
        <v>129.64999399999999</v>
      </c>
      <c r="C190" s="5">
        <v>131.25</v>
      </c>
      <c r="D190" s="3">
        <v>127.400002</v>
      </c>
      <c r="E190" s="3">
        <v>128.699997</v>
      </c>
      <c r="F190" s="64">
        <v>124.112511</v>
      </c>
      <c r="G190" s="84">
        <f t="shared" si="5"/>
        <v>4.1993037948854749E-3</v>
      </c>
      <c r="H190" s="83">
        <f t="shared" si="4"/>
        <v>0.4658983980557867</v>
      </c>
    </row>
    <row r="191" spans="1:8" ht="21.75" customHeight="1" thickBot="1" x14ac:dyDescent="0.3">
      <c r="A191" s="3" t="s">
        <v>127</v>
      </c>
      <c r="B191" s="3">
        <v>128.699997</v>
      </c>
      <c r="C191" s="5">
        <v>129.699997</v>
      </c>
      <c r="D191" s="3">
        <v>124.75</v>
      </c>
      <c r="E191" s="3">
        <v>127.75</v>
      </c>
      <c r="F191" s="64">
        <v>123.19637299999999</v>
      </c>
      <c r="G191" s="84">
        <f t="shared" si="5"/>
        <v>-1.1879833279635894E-2</v>
      </c>
      <c r="H191" s="83">
        <f t="shared" si="4"/>
        <v>0.38865031912991027</v>
      </c>
    </row>
    <row r="192" spans="1:8" ht="21.75" customHeight="1" thickBot="1" x14ac:dyDescent="0.3">
      <c r="A192" s="3" t="s">
        <v>128</v>
      </c>
      <c r="B192" s="3">
        <v>125.050003</v>
      </c>
      <c r="C192" s="5">
        <v>129.39999399999999</v>
      </c>
      <c r="D192" s="3">
        <v>125.050003</v>
      </c>
      <c r="E192" s="3">
        <v>128.5</v>
      </c>
      <c r="F192" s="64">
        <v>123.91964</v>
      </c>
      <c r="G192" s="84">
        <f t="shared" si="5"/>
        <v>-2.315732493149729E-3</v>
      </c>
      <c r="H192" s="83">
        <f t="shared" si="4"/>
        <v>0.37369895747319093</v>
      </c>
    </row>
    <row r="193" spans="1:8" ht="21.75" customHeight="1" thickBot="1" x14ac:dyDescent="0.3">
      <c r="A193" s="3" t="s">
        <v>129</v>
      </c>
      <c r="B193" s="3">
        <v>129.60000600000001</v>
      </c>
      <c r="C193" s="5">
        <v>136</v>
      </c>
      <c r="D193" s="3">
        <v>129.10000600000001</v>
      </c>
      <c r="E193" s="3">
        <v>135.199997</v>
      </c>
      <c r="F193" s="64">
        <v>130.38081399999999</v>
      </c>
      <c r="G193" s="84">
        <f t="shared" si="5"/>
        <v>4.974655003710466E-2</v>
      </c>
      <c r="H193" s="83">
        <f t="shared" si="4"/>
        <v>0.70262592367858356</v>
      </c>
    </row>
    <row r="194" spans="1:8" ht="21.75" customHeight="1" thickBot="1" x14ac:dyDescent="0.3">
      <c r="A194" s="3" t="s">
        <v>130</v>
      </c>
      <c r="B194" s="3">
        <v>134.5</v>
      </c>
      <c r="C194" s="5">
        <v>135.25</v>
      </c>
      <c r="D194" s="3">
        <v>132.449997</v>
      </c>
      <c r="E194" s="3">
        <v>133.64999399999999</v>
      </c>
      <c r="F194" s="64">
        <v>128.88606300000001</v>
      </c>
      <c r="G194" s="84">
        <f t="shared" si="5"/>
        <v>-5.5299680094610861E-3</v>
      </c>
      <c r="H194" s="83">
        <f t="shared" si="4"/>
        <v>0.66524789331708933</v>
      </c>
    </row>
    <row r="195" spans="1:8" ht="21.75" customHeight="1" thickBot="1" x14ac:dyDescent="0.3">
      <c r="A195" s="3" t="s">
        <v>131</v>
      </c>
      <c r="B195" s="3">
        <v>134.800003</v>
      </c>
      <c r="C195" s="5">
        <v>138.35000600000001</v>
      </c>
      <c r="D195" s="3">
        <v>134.39999399999999</v>
      </c>
      <c r="E195" s="3">
        <v>137.75</v>
      </c>
      <c r="F195" s="64">
        <v>132.83992000000001</v>
      </c>
      <c r="G195" s="84">
        <f t="shared" si="5"/>
        <v>2.2661831874611987E-2</v>
      </c>
      <c r="H195" s="83">
        <f t="shared" ref="H195:H248" si="6">STANDARDIZE(C195,$K$6,$K$12)</f>
        <v>0.81974405116884219</v>
      </c>
    </row>
    <row r="196" spans="1:8" ht="21.75" customHeight="1" thickBot="1" x14ac:dyDescent="0.3">
      <c r="A196" s="3" t="s">
        <v>132</v>
      </c>
      <c r="B196" s="3">
        <v>138.89999399999999</v>
      </c>
      <c r="C196" s="5">
        <v>139.89999399999999</v>
      </c>
      <c r="D196" s="3">
        <v>134.5</v>
      </c>
      <c r="E196" s="3">
        <v>136.10000600000001</v>
      </c>
      <c r="F196" s="64">
        <v>131.248749</v>
      </c>
      <c r="G196" s="84">
        <f t="shared" si="5"/>
        <v>1.1141089182454688E-2</v>
      </c>
      <c r="H196" s="83">
        <f t="shared" si="6"/>
        <v>0.89699138253411048</v>
      </c>
    </row>
    <row r="197" spans="1:8" ht="21.75" customHeight="1" thickBot="1" x14ac:dyDescent="0.3">
      <c r="A197" s="3" t="s">
        <v>133</v>
      </c>
      <c r="B197" s="3">
        <v>138.050003</v>
      </c>
      <c r="C197" s="5">
        <v>140.75</v>
      </c>
      <c r="D197" s="3">
        <v>137.5</v>
      </c>
      <c r="E197" s="3">
        <v>140</v>
      </c>
      <c r="F197" s="64">
        <v>135.00971999999999</v>
      </c>
      <c r="G197" s="84">
        <f t="shared" ref="G197:G248" si="7">LN(C197/C196)</f>
        <v>6.0574282361421745E-3</v>
      </c>
      <c r="H197" s="83">
        <f t="shared" si="6"/>
        <v>0.93935344930138054</v>
      </c>
    </row>
    <row r="198" spans="1:8" ht="21.75" customHeight="1" thickBot="1" x14ac:dyDescent="0.3">
      <c r="A198" s="3" t="s">
        <v>134</v>
      </c>
      <c r="B198" s="3">
        <v>141.800003</v>
      </c>
      <c r="C198" s="5">
        <v>143.60000600000001</v>
      </c>
      <c r="D198" s="3">
        <v>141</v>
      </c>
      <c r="E198" s="3">
        <v>142.199997</v>
      </c>
      <c r="F198" s="64">
        <v>137.13130200000001</v>
      </c>
      <c r="G198" s="84">
        <f t="shared" si="7"/>
        <v>2.0046431377052927E-2</v>
      </c>
      <c r="H198" s="83">
        <f t="shared" si="6"/>
        <v>1.081390263699302</v>
      </c>
    </row>
    <row r="199" spans="1:8" ht="21.75" customHeight="1" thickBot="1" x14ac:dyDescent="0.3">
      <c r="A199" s="3" t="s">
        <v>135</v>
      </c>
      <c r="B199" s="3">
        <v>140.85000600000001</v>
      </c>
      <c r="C199" s="5">
        <v>148.800003</v>
      </c>
      <c r="D199" s="3">
        <v>139.35000600000001</v>
      </c>
      <c r="E199" s="3">
        <v>144.75</v>
      </c>
      <c r="F199" s="64">
        <v>139.590408</v>
      </c>
      <c r="G199" s="84">
        <f t="shared" si="7"/>
        <v>3.5571444163428917E-2</v>
      </c>
      <c r="H199" s="83">
        <f t="shared" si="6"/>
        <v>1.3405444580268737</v>
      </c>
    </row>
    <row r="200" spans="1:8" ht="21.75" customHeight="1" thickBot="1" x14ac:dyDescent="0.3">
      <c r="A200" s="3" t="s">
        <v>136</v>
      </c>
      <c r="B200" s="3">
        <v>144.75</v>
      </c>
      <c r="C200" s="5">
        <v>146.050003</v>
      </c>
      <c r="D200" s="3">
        <v>141.35000600000001</v>
      </c>
      <c r="E200" s="3">
        <v>144.5</v>
      </c>
      <c r="F200" s="64">
        <v>139.34931900000001</v>
      </c>
      <c r="G200" s="84">
        <f t="shared" si="7"/>
        <v>-1.8654093185621255E-2</v>
      </c>
      <c r="H200" s="83">
        <f t="shared" si="6"/>
        <v>1.2034916800347282</v>
      </c>
    </row>
    <row r="201" spans="1:8" ht="21.75" customHeight="1" thickBot="1" x14ac:dyDescent="0.3">
      <c r="A201" s="4">
        <v>44206</v>
      </c>
      <c r="B201" s="3">
        <v>145.199997</v>
      </c>
      <c r="C201" s="5">
        <v>149.64999399999999</v>
      </c>
      <c r="D201" s="3">
        <v>144.10000600000001</v>
      </c>
      <c r="E201" s="3">
        <v>146.25</v>
      </c>
      <c r="F201" s="64">
        <v>141.03694200000001</v>
      </c>
      <c r="G201" s="84">
        <f t="shared" si="7"/>
        <v>2.4350144830494927E-2</v>
      </c>
      <c r="H201" s="83">
        <f t="shared" si="6"/>
        <v>1.3829057772335358</v>
      </c>
    </row>
    <row r="202" spans="1:8" ht="21.75" customHeight="1" thickBot="1" x14ac:dyDescent="0.3">
      <c r="A202" s="4">
        <v>44296</v>
      </c>
      <c r="B202" s="3">
        <v>147.800003</v>
      </c>
      <c r="C202" s="5">
        <v>148.5</v>
      </c>
      <c r="D202" s="3">
        <v>147</v>
      </c>
      <c r="E202" s="3">
        <v>147.60000600000001</v>
      </c>
      <c r="F202" s="64">
        <v>142.33883700000001</v>
      </c>
      <c r="G202" s="84">
        <f t="shared" si="7"/>
        <v>-7.7142359624011196E-3</v>
      </c>
      <c r="H202" s="83">
        <f t="shared" si="6"/>
        <v>1.3255930963701545</v>
      </c>
    </row>
    <row r="203" spans="1:8" ht="21.75" customHeight="1" thickBot="1" x14ac:dyDescent="0.3">
      <c r="A203" s="4">
        <v>44326</v>
      </c>
      <c r="B203" s="3">
        <v>150</v>
      </c>
      <c r="C203" s="5">
        <v>164.60000600000001</v>
      </c>
      <c r="D203" s="3">
        <v>149</v>
      </c>
      <c r="E203" s="3">
        <v>163.64999399999999</v>
      </c>
      <c r="F203" s="64">
        <v>157.816711</v>
      </c>
      <c r="G203" s="84">
        <f t="shared" si="7"/>
        <v>0.10293336645221936</v>
      </c>
      <c r="H203" s="83">
        <f t="shared" si="6"/>
        <v>2.1279751138211411</v>
      </c>
    </row>
    <row r="204" spans="1:8" ht="21.75" customHeight="1" thickBot="1" x14ac:dyDescent="0.3">
      <c r="A204" s="4">
        <v>44357</v>
      </c>
      <c r="B204" s="3">
        <v>166</v>
      </c>
      <c r="C204" s="5">
        <v>172.75</v>
      </c>
      <c r="D204" s="3">
        <v>165.800003</v>
      </c>
      <c r="E204" s="3">
        <v>168.10000600000001</v>
      </c>
      <c r="F204" s="64">
        <v>162.10810900000001</v>
      </c>
      <c r="G204" s="84">
        <f t="shared" si="7"/>
        <v>4.8327137952805632E-2</v>
      </c>
      <c r="H204" s="83">
        <f t="shared" si="6"/>
        <v>2.5341494113918017</v>
      </c>
    </row>
    <row r="205" spans="1:8" ht="21.75" customHeight="1" thickBot="1" x14ac:dyDescent="0.3">
      <c r="A205" s="4">
        <v>44387</v>
      </c>
      <c r="B205" s="3">
        <v>170.14999399999999</v>
      </c>
      <c r="C205" s="5">
        <v>170.14999399999999</v>
      </c>
      <c r="D205" s="3">
        <v>159.5</v>
      </c>
      <c r="E205" s="3">
        <v>160.39999399999999</v>
      </c>
      <c r="F205" s="64">
        <v>154.68255600000001</v>
      </c>
      <c r="G205" s="84">
        <f t="shared" si="7"/>
        <v>-1.5165096963868495E-2</v>
      </c>
      <c r="H205" s="83">
        <f t="shared" si="6"/>
        <v>2.4045719404477119</v>
      </c>
    </row>
    <row r="206" spans="1:8" ht="21.75" customHeight="1" thickBot="1" x14ac:dyDescent="0.3">
      <c r="A206" s="4">
        <v>44418</v>
      </c>
      <c r="B206" s="3">
        <v>163.89999399999999</v>
      </c>
      <c r="C206" s="5">
        <v>166.60000600000001</v>
      </c>
      <c r="D206" s="3">
        <v>160.5</v>
      </c>
      <c r="E206" s="3">
        <v>160.949997</v>
      </c>
      <c r="F206" s="64">
        <v>155.21296699999999</v>
      </c>
      <c r="G206" s="84">
        <f t="shared" si="7"/>
        <v>-2.1084599936763315E-2</v>
      </c>
      <c r="H206" s="83">
        <f t="shared" si="6"/>
        <v>2.2276498614517921</v>
      </c>
    </row>
    <row r="207" spans="1:8" ht="21.75" customHeight="1" thickBot="1" x14ac:dyDescent="0.3">
      <c r="A207" s="4">
        <v>44510</v>
      </c>
      <c r="B207" s="3">
        <v>163.75</v>
      </c>
      <c r="C207" s="5">
        <v>166.199997</v>
      </c>
      <c r="D207" s="3">
        <v>162.699997</v>
      </c>
      <c r="E207" s="3">
        <v>165</v>
      </c>
      <c r="F207" s="64">
        <v>159.118607</v>
      </c>
      <c r="G207" s="84">
        <f t="shared" si="7"/>
        <v>-2.403901376341386E-3</v>
      </c>
      <c r="H207" s="83">
        <f t="shared" si="6"/>
        <v>2.2077144633892973</v>
      </c>
    </row>
    <row r="208" spans="1:8" ht="21.75" customHeight="1" thickBot="1" x14ac:dyDescent="0.3">
      <c r="A208" s="4">
        <v>44540</v>
      </c>
      <c r="B208" s="3">
        <v>165.10000600000001</v>
      </c>
      <c r="C208" s="5">
        <v>165.85000600000001</v>
      </c>
      <c r="D208" s="3">
        <v>162.75</v>
      </c>
      <c r="E208" s="3">
        <v>163.550003</v>
      </c>
      <c r="F208" s="64">
        <v>157.720291</v>
      </c>
      <c r="G208" s="84">
        <f t="shared" si="7"/>
        <v>-2.1080628004766606E-3</v>
      </c>
      <c r="H208" s="83">
        <f t="shared" si="6"/>
        <v>2.190271831090298</v>
      </c>
    </row>
    <row r="209" spans="1:8" ht="21.75" customHeight="1" thickBot="1" x14ac:dyDescent="0.3">
      <c r="A209" s="3" t="s">
        <v>137</v>
      </c>
      <c r="B209" s="3">
        <v>163.64999399999999</v>
      </c>
      <c r="C209" s="5">
        <v>163.800003</v>
      </c>
      <c r="D209" s="3">
        <v>159.699997</v>
      </c>
      <c r="E209" s="3">
        <v>160</v>
      </c>
      <c r="F209" s="64">
        <v>154.296829</v>
      </c>
      <c r="G209" s="84">
        <f t="shared" si="7"/>
        <v>-1.243761183634224E-2</v>
      </c>
      <c r="H209" s="83">
        <f t="shared" si="6"/>
        <v>2.0881050652567588</v>
      </c>
    </row>
    <row r="210" spans="1:8" ht="21.75" customHeight="1" thickBot="1" x14ac:dyDescent="0.3">
      <c r="A210" s="3" t="s">
        <v>138</v>
      </c>
      <c r="B210" s="3">
        <v>161</v>
      </c>
      <c r="C210" s="5">
        <v>161.75</v>
      </c>
      <c r="D210" s="3">
        <v>158.64999399999999</v>
      </c>
      <c r="E210" s="3">
        <v>159.050003</v>
      </c>
      <c r="F210" s="64">
        <v>153.38069200000001</v>
      </c>
      <c r="G210" s="84">
        <f t="shared" si="7"/>
        <v>-1.2594256352977231E-2</v>
      </c>
      <c r="H210" s="83">
        <f t="shared" si="6"/>
        <v>1.9859382994232195</v>
      </c>
    </row>
    <row r="211" spans="1:8" ht="21.75" customHeight="1" thickBot="1" x14ac:dyDescent="0.3">
      <c r="A211" s="3" t="s">
        <v>139</v>
      </c>
      <c r="B211" s="3">
        <v>163.75</v>
      </c>
      <c r="C211" s="5">
        <v>165.5</v>
      </c>
      <c r="D211" s="3">
        <v>161.199997</v>
      </c>
      <c r="E211" s="3">
        <v>162.10000600000001</v>
      </c>
      <c r="F211" s="64">
        <v>156.32197600000001</v>
      </c>
      <c r="G211" s="84">
        <f t="shared" si="7"/>
        <v>2.2919261436107709E-2</v>
      </c>
      <c r="H211" s="83">
        <f t="shared" si="6"/>
        <v>2.172828451230691</v>
      </c>
    </row>
    <row r="212" spans="1:8" ht="21.75" customHeight="1" thickBot="1" x14ac:dyDescent="0.3">
      <c r="A212" s="3" t="s">
        <v>140</v>
      </c>
      <c r="B212" s="3">
        <v>163.5</v>
      </c>
      <c r="C212" s="5">
        <v>163.5</v>
      </c>
      <c r="D212" s="3">
        <v>158</v>
      </c>
      <c r="E212" s="3">
        <v>158.60000600000001</v>
      </c>
      <c r="F212" s="64">
        <v>152.946732</v>
      </c>
      <c r="G212" s="84">
        <f t="shared" si="7"/>
        <v>-1.2158204479809519E-2</v>
      </c>
      <c r="H212" s="83">
        <f t="shared" si="6"/>
        <v>2.0731537036000396</v>
      </c>
    </row>
    <row r="213" spans="1:8" ht="21.75" customHeight="1" thickBot="1" x14ac:dyDescent="0.3">
      <c r="A213" s="3" t="s">
        <v>141</v>
      </c>
      <c r="B213" s="3">
        <v>159.25</v>
      </c>
      <c r="C213" s="5">
        <v>159.35000600000001</v>
      </c>
      <c r="D213" s="3">
        <v>153.64999399999999</v>
      </c>
      <c r="E213" s="3">
        <v>154.89999399999999</v>
      </c>
      <c r="F213" s="64">
        <v>149.37861599999999</v>
      </c>
      <c r="G213" s="84">
        <f t="shared" si="7"/>
        <v>-2.5709911820998122E-2</v>
      </c>
      <c r="H213" s="83">
        <f t="shared" si="6"/>
        <v>1.8663289012906812</v>
      </c>
    </row>
    <row r="214" spans="1:8" ht="21.75" customHeight="1" thickBot="1" x14ac:dyDescent="0.3">
      <c r="A214" s="3" t="s">
        <v>142</v>
      </c>
      <c r="B214" s="3">
        <v>157.60000600000001</v>
      </c>
      <c r="C214" s="5">
        <v>160.300003</v>
      </c>
      <c r="D214" s="3">
        <v>154.550003</v>
      </c>
      <c r="E214" s="3">
        <v>155</v>
      </c>
      <c r="F214" s="64">
        <v>149.47505200000001</v>
      </c>
      <c r="G214" s="84">
        <f t="shared" si="7"/>
        <v>5.9439998141067787E-3</v>
      </c>
      <c r="H214" s="83">
        <f t="shared" si="6"/>
        <v>1.9136742569031189</v>
      </c>
    </row>
    <row r="215" spans="1:8" ht="21.75" customHeight="1" thickBot="1" x14ac:dyDescent="0.3">
      <c r="A215" s="3" t="s">
        <v>143</v>
      </c>
      <c r="B215" s="3">
        <v>157</v>
      </c>
      <c r="C215" s="5">
        <v>158.35000600000001</v>
      </c>
      <c r="D215" s="3">
        <v>154.5</v>
      </c>
      <c r="E215" s="3">
        <v>157.050003</v>
      </c>
      <c r="F215" s="64">
        <v>151.45198099999999</v>
      </c>
      <c r="G215" s="84">
        <f t="shared" si="7"/>
        <v>-1.2239267455020133E-2</v>
      </c>
      <c r="H215" s="83">
        <f t="shared" si="6"/>
        <v>1.8164915274753555</v>
      </c>
    </row>
    <row r="216" spans="1:8" ht="21.75" customHeight="1" thickBot="1" x14ac:dyDescent="0.3">
      <c r="A216" s="3" t="s">
        <v>144</v>
      </c>
      <c r="B216" s="3">
        <v>159</v>
      </c>
      <c r="C216" s="5">
        <v>162.949997</v>
      </c>
      <c r="D216" s="3">
        <v>158.89999399999999</v>
      </c>
      <c r="E216" s="3">
        <v>161.39999399999999</v>
      </c>
      <c r="F216" s="64">
        <v>155.64691199999999</v>
      </c>
      <c r="G216" s="84">
        <f t="shared" si="7"/>
        <v>2.8635575997618398E-2</v>
      </c>
      <c r="H216" s="83">
        <f t="shared" si="6"/>
        <v>2.0457429984894886</v>
      </c>
    </row>
    <row r="217" spans="1:8" ht="21.75" customHeight="1" thickBot="1" x14ac:dyDescent="0.3">
      <c r="A217" s="3" t="s">
        <v>145</v>
      </c>
      <c r="B217" s="3">
        <v>163.550003</v>
      </c>
      <c r="C217" s="5">
        <v>163.949997</v>
      </c>
      <c r="D217" s="3">
        <v>160.300003</v>
      </c>
      <c r="E217" s="3">
        <v>163.10000600000001</v>
      </c>
      <c r="F217" s="64">
        <v>157.28633099999999</v>
      </c>
      <c r="G217" s="84">
        <f t="shared" si="7"/>
        <v>6.1180981193804827E-3</v>
      </c>
      <c r="H217" s="83">
        <f t="shared" si="6"/>
        <v>2.0955803723048145</v>
      </c>
    </row>
    <row r="218" spans="1:8" ht="21.75" customHeight="1" thickBot="1" x14ac:dyDescent="0.3">
      <c r="A218" s="3" t="s">
        <v>146</v>
      </c>
      <c r="B218" s="3">
        <v>163.10000600000001</v>
      </c>
      <c r="C218" s="5">
        <v>163.60000600000001</v>
      </c>
      <c r="D218" s="3">
        <v>157</v>
      </c>
      <c r="E218" s="3">
        <v>157.89999399999999</v>
      </c>
      <c r="F218" s="64">
        <v>152.271683</v>
      </c>
      <c r="G218" s="84">
        <f t="shared" si="7"/>
        <v>-2.1370241489327736E-3</v>
      </c>
      <c r="H218" s="83">
        <f t="shared" si="6"/>
        <v>2.0781377400058152</v>
      </c>
    </row>
    <row r="219" spans="1:8" ht="21.75" customHeight="1" thickBot="1" x14ac:dyDescent="0.3">
      <c r="A219" s="3" t="s">
        <v>147</v>
      </c>
      <c r="B219" s="3">
        <v>150</v>
      </c>
      <c r="C219" s="5">
        <v>156.85000600000001</v>
      </c>
      <c r="D219" s="3">
        <v>148.699997</v>
      </c>
      <c r="E219" s="3">
        <v>150.199997</v>
      </c>
      <c r="F219" s="64">
        <v>144.846146</v>
      </c>
      <c r="G219" s="84">
        <f t="shared" si="7"/>
        <v>-4.2134487953668164E-2</v>
      </c>
      <c r="H219" s="83">
        <f t="shared" si="6"/>
        <v>1.741735466752367</v>
      </c>
    </row>
    <row r="220" spans="1:8" ht="21.75" customHeight="1" thickBot="1" x14ac:dyDescent="0.3">
      <c r="A220" s="3" t="s">
        <v>148</v>
      </c>
      <c r="B220" s="3">
        <v>149.89999399999999</v>
      </c>
      <c r="C220" s="5">
        <v>151.85000600000001</v>
      </c>
      <c r="D220" s="3">
        <v>146</v>
      </c>
      <c r="E220" s="3">
        <v>149.050003</v>
      </c>
      <c r="F220" s="64">
        <v>143.73713699999999</v>
      </c>
      <c r="G220" s="84">
        <f t="shared" si="7"/>
        <v>-3.2396741885360555E-2</v>
      </c>
      <c r="H220" s="83">
        <f t="shared" si="6"/>
        <v>1.4925485976757387</v>
      </c>
    </row>
    <row r="221" spans="1:8" ht="21.75" customHeight="1" thickBot="1" x14ac:dyDescent="0.3">
      <c r="A221" s="4">
        <v>44207</v>
      </c>
      <c r="B221" s="3">
        <v>150</v>
      </c>
      <c r="C221" s="5">
        <v>153.60000600000001</v>
      </c>
      <c r="D221" s="3">
        <v>148.39999399999999</v>
      </c>
      <c r="E221" s="3">
        <v>153.14999399999999</v>
      </c>
      <c r="F221" s="64">
        <v>147.69099399999999</v>
      </c>
      <c r="G221" s="84">
        <f t="shared" si="7"/>
        <v>1.1458628771637119E-2</v>
      </c>
      <c r="H221" s="83">
        <f t="shared" si="6"/>
        <v>1.5797640018525587</v>
      </c>
    </row>
    <row r="222" spans="1:8" ht="21.75" customHeight="1" thickBot="1" x14ac:dyDescent="0.3">
      <c r="A222" s="4">
        <v>44238</v>
      </c>
      <c r="B222" s="3">
        <v>153.949997</v>
      </c>
      <c r="C222" s="5">
        <v>154.800003</v>
      </c>
      <c r="D222" s="3">
        <v>151.35000600000001</v>
      </c>
      <c r="E222" s="3">
        <v>152.949997</v>
      </c>
      <c r="F222" s="64">
        <v>147.49812299999999</v>
      </c>
      <c r="G222" s="84">
        <f t="shared" si="7"/>
        <v>7.7821207594005442E-3</v>
      </c>
      <c r="H222" s="83">
        <f t="shared" si="6"/>
        <v>1.6395687009188278</v>
      </c>
    </row>
    <row r="223" spans="1:8" ht="21.75" customHeight="1" thickBot="1" x14ac:dyDescent="0.3">
      <c r="A223" s="4">
        <v>44266</v>
      </c>
      <c r="B223" s="3">
        <v>151.199997</v>
      </c>
      <c r="C223" s="5">
        <v>154.199997</v>
      </c>
      <c r="D223" s="3">
        <v>149.800003</v>
      </c>
      <c r="E223" s="3">
        <v>152</v>
      </c>
      <c r="F223" s="64">
        <v>146.581985</v>
      </c>
      <c r="G223" s="84">
        <f t="shared" si="7"/>
        <v>-3.8835388614955639E-3</v>
      </c>
      <c r="H223" s="83">
        <f t="shared" si="6"/>
        <v>1.6096659776053892</v>
      </c>
    </row>
    <row r="224" spans="1:8" ht="21.75" customHeight="1" thickBot="1" x14ac:dyDescent="0.3">
      <c r="A224" s="4">
        <v>44297</v>
      </c>
      <c r="B224" s="3">
        <v>152</v>
      </c>
      <c r="C224" s="5">
        <v>152.85000600000001</v>
      </c>
      <c r="D224" s="3">
        <v>151.25</v>
      </c>
      <c r="E224" s="3">
        <v>152.050003</v>
      </c>
      <c r="F224" s="64">
        <v>146.63020299999999</v>
      </c>
      <c r="G224" s="84">
        <f t="shared" si="7"/>
        <v>-8.79335408296247E-3</v>
      </c>
      <c r="H224" s="83">
        <f t="shared" si="6"/>
        <v>1.5423859714910644</v>
      </c>
    </row>
    <row r="225" spans="1:8" ht="21.75" customHeight="1" thickBot="1" x14ac:dyDescent="0.3">
      <c r="A225" s="4">
        <v>44419</v>
      </c>
      <c r="B225" s="3">
        <v>152.949997</v>
      </c>
      <c r="C225" s="5">
        <v>155.550003</v>
      </c>
      <c r="D225" s="3">
        <v>151.699997</v>
      </c>
      <c r="E225" s="3">
        <v>154.89999399999999</v>
      </c>
      <c r="F225" s="64">
        <v>149.37861599999999</v>
      </c>
      <c r="G225" s="84">
        <f t="shared" si="7"/>
        <v>1.7510155039035444E-2</v>
      </c>
      <c r="H225" s="83">
        <f t="shared" si="6"/>
        <v>1.6769467312803221</v>
      </c>
    </row>
    <row r="226" spans="1:8" ht="21.75" customHeight="1" thickBot="1" x14ac:dyDescent="0.3">
      <c r="A226" s="4">
        <v>44450</v>
      </c>
      <c r="B226" s="3">
        <v>156.5</v>
      </c>
      <c r="C226" s="5">
        <v>158.14999399999999</v>
      </c>
      <c r="D226" s="3">
        <v>155</v>
      </c>
      <c r="E226" s="3">
        <v>156.64999399999999</v>
      </c>
      <c r="F226" s="64">
        <v>151.066238</v>
      </c>
      <c r="G226" s="84">
        <f t="shared" si="7"/>
        <v>1.6576669182942289E-2</v>
      </c>
      <c r="H226" s="83">
        <f t="shared" si="6"/>
        <v>1.8065234546638038</v>
      </c>
    </row>
    <row r="227" spans="1:8" ht="21.75" customHeight="1" thickBot="1" x14ac:dyDescent="0.3">
      <c r="A227" s="4">
        <v>44480</v>
      </c>
      <c r="B227" s="3">
        <v>156.699997</v>
      </c>
      <c r="C227" s="5">
        <v>158.699997</v>
      </c>
      <c r="D227" s="3">
        <v>156.449997</v>
      </c>
      <c r="E227" s="3">
        <v>157.699997</v>
      </c>
      <c r="F227" s="64">
        <v>152.078812</v>
      </c>
      <c r="G227" s="84">
        <f t="shared" si="7"/>
        <v>3.471696815780335E-3</v>
      </c>
      <c r="H227" s="83">
        <f t="shared" si="6"/>
        <v>1.8339341597743546</v>
      </c>
    </row>
    <row r="228" spans="1:8" ht="21.75" customHeight="1" thickBot="1" x14ac:dyDescent="0.3">
      <c r="A228" s="4">
        <v>44511</v>
      </c>
      <c r="B228" s="3">
        <v>156.60000600000001</v>
      </c>
      <c r="C228" s="5">
        <v>156.85000600000001</v>
      </c>
      <c r="D228" s="3">
        <v>153.050003</v>
      </c>
      <c r="E228" s="3">
        <v>153.5</v>
      </c>
      <c r="F228" s="64">
        <v>148.02851899999999</v>
      </c>
      <c r="G228" s="84">
        <f t="shared" si="7"/>
        <v>-1.1725635738976945E-2</v>
      </c>
      <c r="H228" s="83">
        <f t="shared" si="6"/>
        <v>1.741735466752367</v>
      </c>
    </row>
    <row r="229" spans="1:8" ht="21.75" customHeight="1" thickBot="1" x14ac:dyDescent="0.3">
      <c r="A229" s="4">
        <v>44541</v>
      </c>
      <c r="B229" s="3">
        <v>154</v>
      </c>
      <c r="C229" s="5">
        <v>155.60000600000001</v>
      </c>
      <c r="D229" s="3">
        <v>153.300003</v>
      </c>
      <c r="E229" s="3">
        <v>154.64999399999999</v>
      </c>
      <c r="F229" s="64">
        <v>149.13752700000001</v>
      </c>
      <c r="G229" s="84">
        <f t="shared" si="7"/>
        <v>-8.0013225850926479E-3</v>
      </c>
      <c r="H229" s="83">
        <f t="shared" si="6"/>
        <v>1.6794387494832099</v>
      </c>
    </row>
    <row r="230" spans="1:8" ht="21.75" customHeight="1" thickBot="1" x14ac:dyDescent="0.3">
      <c r="A230" s="3" t="s">
        <v>149</v>
      </c>
      <c r="B230" s="3">
        <v>156.449997</v>
      </c>
      <c r="C230" s="5">
        <v>162.25</v>
      </c>
      <c r="D230" s="3">
        <v>156</v>
      </c>
      <c r="E230" s="3">
        <v>157.800003</v>
      </c>
      <c r="F230" s="64">
        <v>152.17524700000001</v>
      </c>
      <c r="G230" s="84">
        <f t="shared" si="7"/>
        <v>4.1849705279497537E-2</v>
      </c>
      <c r="H230" s="83">
        <f t="shared" si="6"/>
        <v>2.0108569863308823</v>
      </c>
    </row>
    <row r="231" spans="1:8" ht="21.75" customHeight="1" thickBot="1" x14ac:dyDescent="0.3">
      <c r="A231" s="3" t="s">
        <v>150</v>
      </c>
      <c r="B231" s="3">
        <v>159.39999399999999</v>
      </c>
      <c r="C231" s="5">
        <v>159.699997</v>
      </c>
      <c r="D231" s="3">
        <v>156.800003</v>
      </c>
      <c r="E231" s="3">
        <v>157.14999399999999</v>
      </c>
      <c r="F231" s="64">
        <v>151.548416</v>
      </c>
      <c r="G231" s="84">
        <f t="shared" si="7"/>
        <v>-1.5841319148455171E-2</v>
      </c>
      <c r="H231" s="83">
        <f t="shared" si="6"/>
        <v>1.8837715335896803</v>
      </c>
    </row>
    <row r="232" spans="1:8" ht="21.75" customHeight="1" thickBot="1" x14ac:dyDescent="0.3">
      <c r="A232" s="3" t="s">
        <v>151</v>
      </c>
      <c r="B232" s="3">
        <v>157</v>
      </c>
      <c r="C232" s="5">
        <v>159.25</v>
      </c>
      <c r="D232" s="3">
        <v>156.60000600000001</v>
      </c>
      <c r="E232" s="3">
        <v>157.39999399999999</v>
      </c>
      <c r="F232" s="64">
        <v>151.78950499999999</v>
      </c>
      <c r="G232" s="84">
        <f t="shared" si="7"/>
        <v>-2.8217419834714774E-3</v>
      </c>
      <c r="H232" s="83">
        <f t="shared" si="6"/>
        <v>1.8613448648849054</v>
      </c>
    </row>
    <row r="233" spans="1:8" ht="21.75" customHeight="1" thickBot="1" x14ac:dyDescent="0.3">
      <c r="A233" s="3" t="s">
        <v>152</v>
      </c>
      <c r="B233" s="3">
        <v>157</v>
      </c>
      <c r="C233" s="5">
        <v>157</v>
      </c>
      <c r="D233" s="3">
        <v>153.699997</v>
      </c>
      <c r="E233" s="3">
        <v>154.300003</v>
      </c>
      <c r="F233" s="64">
        <v>148.800003</v>
      </c>
      <c r="G233" s="84">
        <f t="shared" si="7"/>
        <v>-1.4229489103964651E-2</v>
      </c>
      <c r="H233" s="83">
        <f t="shared" si="6"/>
        <v>1.7492107738004226</v>
      </c>
    </row>
    <row r="234" spans="1:8" ht="21.75" customHeight="1" thickBot="1" x14ac:dyDescent="0.3">
      <c r="A234" s="3" t="s">
        <v>153</v>
      </c>
      <c r="B234" s="3">
        <v>151.25</v>
      </c>
      <c r="C234" s="5">
        <v>153.699997</v>
      </c>
      <c r="D234" s="3">
        <v>146</v>
      </c>
      <c r="E234" s="3">
        <v>146.550003</v>
      </c>
      <c r="F234" s="64">
        <v>146.550003</v>
      </c>
      <c r="G234" s="84">
        <f t="shared" si="7"/>
        <v>-2.1243174322300717E-2</v>
      </c>
      <c r="H234" s="83">
        <f t="shared" si="6"/>
        <v>1.5847472906977262</v>
      </c>
    </row>
    <row r="235" spans="1:8" ht="21.75" customHeight="1" thickBot="1" x14ac:dyDescent="0.3">
      <c r="A235" s="3" t="s">
        <v>154</v>
      </c>
      <c r="B235" s="3">
        <v>145.800003</v>
      </c>
      <c r="C235" s="5">
        <v>147.699997</v>
      </c>
      <c r="D235" s="3">
        <v>143.39999399999999</v>
      </c>
      <c r="E235" s="3">
        <v>146.699997</v>
      </c>
      <c r="F235" s="64">
        <v>146.699997</v>
      </c>
      <c r="G235" s="84">
        <f t="shared" si="7"/>
        <v>-3.9819461800115571E-2</v>
      </c>
      <c r="H235" s="83">
        <f t="shared" si="6"/>
        <v>1.2857230478057722</v>
      </c>
    </row>
    <row r="236" spans="1:8" ht="21.75" customHeight="1" thickBot="1" x14ac:dyDescent="0.3">
      <c r="A236" s="3" t="s">
        <v>155</v>
      </c>
      <c r="B236" s="3">
        <v>149</v>
      </c>
      <c r="C236" s="5">
        <v>155.85000600000001</v>
      </c>
      <c r="D236" s="3">
        <v>149</v>
      </c>
      <c r="E236" s="3">
        <v>153.449997</v>
      </c>
      <c r="F236" s="64">
        <v>153.449997</v>
      </c>
      <c r="G236" s="84">
        <f t="shared" si="7"/>
        <v>5.3710875486009856E-2</v>
      </c>
      <c r="H236" s="83">
        <f t="shared" si="6"/>
        <v>1.6918980929370413</v>
      </c>
    </row>
    <row r="237" spans="1:8" ht="21.75" customHeight="1" thickBot="1" x14ac:dyDescent="0.3">
      <c r="A237" s="3" t="s">
        <v>156</v>
      </c>
      <c r="B237" s="3">
        <v>154</v>
      </c>
      <c r="C237" s="5">
        <v>156</v>
      </c>
      <c r="D237" s="3">
        <v>152.550003</v>
      </c>
      <c r="E237" s="3">
        <v>155.10000600000001</v>
      </c>
      <c r="F237" s="64">
        <v>155.10000600000001</v>
      </c>
      <c r="G237" s="84">
        <f t="shared" si="7"/>
        <v>9.6196253763530955E-4</v>
      </c>
      <c r="H237" s="83">
        <f t="shared" si="6"/>
        <v>1.6993733999850971</v>
      </c>
    </row>
    <row r="238" spans="1:8" ht="21.75" customHeight="1" thickBot="1" x14ac:dyDescent="0.3">
      <c r="A238" s="3" t="s">
        <v>157</v>
      </c>
      <c r="B238" s="3">
        <v>152.25</v>
      </c>
      <c r="C238" s="5">
        <v>152.25</v>
      </c>
      <c r="D238" s="3">
        <v>146.25</v>
      </c>
      <c r="E238" s="3">
        <v>147.10000600000001</v>
      </c>
      <c r="F238" s="64">
        <v>147.10000600000001</v>
      </c>
      <c r="G238" s="84">
        <f t="shared" si="7"/>
        <v>-2.4332100659530669E-2</v>
      </c>
      <c r="H238" s="83">
        <f t="shared" si="6"/>
        <v>1.5124832481776258</v>
      </c>
    </row>
    <row r="239" spans="1:8" ht="21.75" customHeight="1" thickBot="1" x14ac:dyDescent="0.3">
      <c r="A239" s="3" t="s">
        <v>158</v>
      </c>
      <c r="B239" s="3">
        <v>145</v>
      </c>
      <c r="C239" s="5">
        <v>146.050003</v>
      </c>
      <c r="D239" s="3">
        <v>141.89999399999999</v>
      </c>
      <c r="E239" s="3">
        <v>144.10000600000001</v>
      </c>
      <c r="F239" s="64">
        <v>144.10000600000001</v>
      </c>
      <c r="G239" s="84">
        <f t="shared" si="7"/>
        <v>-4.1574857215346005E-2</v>
      </c>
      <c r="H239" s="83">
        <f t="shared" si="6"/>
        <v>1.2034916800347282</v>
      </c>
    </row>
    <row r="240" spans="1:8" ht="21.75" customHeight="1" thickBot="1" x14ac:dyDescent="0.3">
      <c r="A240" s="3" t="s">
        <v>159</v>
      </c>
      <c r="B240" s="3">
        <v>143.35000600000001</v>
      </c>
      <c r="C240" s="5">
        <v>147.75</v>
      </c>
      <c r="D240" s="3">
        <v>141.10000600000001</v>
      </c>
      <c r="E240" s="3">
        <v>142.10000600000001</v>
      </c>
      <c r="F240" s="64">
        <v>142.10000600000001</v>
      </c>
      <c r="G240" s="84">
        <f t="shared" si="7"/>
        <v>1.1572606911547156E-2</v>
      </c>
      <c r="H240" s="83">
        <f t="shared" si="6"/>
        <v>1.2882150660086602</v>
      </c>
    </row>
    <row r="241" spans="1:8" ht="21.75" customHeight="1" thickBot="1" x14ac:dyDescent="0.3">
      <c r="A241" s="4">
        <v>44208</v>
      </c>
      <c r="B241" s="3">
        <v>142.39999399999999</v>
      </c>
      <c r="C241" s="5">
        <v>143.64999399999999</v>
      </c>
      <c r="D241" s="3">
        <v>139.64999399999999</v>
      </c>
      <c r="E241" s="3">
        <v>142.25</v>
      </c>
      <c r="F241" s="64">
        <v>142.25</v>
      </c>
      <c r="G241" s="84">
        <f t="shared" si="7"/>
        <v>-2.8141912629096509E-2</v>
      </c>
      <c r="H241" s="83">
        <f t="shared" si="6"/>
        <v>1.0838815343415817</v>
      </c>
    </row>
    <row r="242" spans="1:8" ht="21.75" customHeight="1" thickBot="1" x14ac:dyDescent="0.3">
      <c r="A242" s="4">
        <v>44239</v>
      </c>
      <c r="B242" s="3">
        <v>140.5</v>
      </c>
      <c r="C242" s="5">
        <v>144.64999399999999</v>
      </c>
      <c r="D242" s="3">
        <v>140.39999399999999</v>
      </c>
      <c r="E242" s="3">
        <v>144</v>
      </c>
      <c r="F242" s="64">
        <v>144</v>
      </c>
      <c r="G242" s="84">
        <f t="shared" si="7"/>
        <v>6.9372462855990689E-3</v>
      </c>
      <c r="H242" s="83">
        <f t="shared" si="6"/>
        <v>1.1337189081569075</v>
      </c>
    </row>
    <row r="243" spans="1:8" ht="21.75" customHeight="1" thickBot="1" x14ac:dyDescent="0.3">
      <c r="A243" s="4">
        <v>44267</v>
      </c>
      <c r="B243" s="3">
        <v>144</v>
      </c>
      <c r="C243" s="5">
        <v>146.85000600000001</v>
      </c>
      <c r="D243" s="3">
        <v>143.14999399999999</v>
      </c>
      <c r="E243" s="3">
        <v>145.89999399999999</v>
      </c>
      <c r="F243" s="64">
        <v>145.89999399999999</v>
      </c>
      <c r="G243" s="84">
        <f t="shared" si="7"/>
        <v>1.5094708559936613E-2</v>
      </c>
      <c r="H243" s="83">
        <f t="shared" si="6"/>
        <v>1.2433617285991103</v>
      </c>
    </row>
    <row r="244" spans="1:8" ht="21.75" customHeight="1" thickBot="1" x14ac:dyDescent="0.3">
      <c r="A244" s="4">
        <v>44359</v>
      </c>
      <c r="B244" s="3">
        <v>145.800003</v>
      </c>
      <c r="C244" s="5">
        <v>145.85000600000001</v>
      </c>
      <c r="D244" s="3">
        <v>142.75</v>
      </c>
      <c r="E244" s="3">
        <v>143.35000600000001</v>
      </c>
      <c r="F244" s="64">
        <v>143.35000600000001</v>
      </c>
      <c r="G244" s="84">
        <f t="shared" si="7"/>
        <v>-6.8329610507614595E-3</v>
      </c>
      <c r="H244" s="83">
        <f t="shared" si="6"/>
        <v>1.1935243547837846</v>
      </c>
    </row>
    <row r="245" spans="1:8" ht="21.75" customHeight="1" thickBot="1" x14ac:dyDescent="0.3">
      <c r="A245" s="4">
        <v>44389</v>
      </c>
      <c r="B245" s="3">
        <v>145</v>
      </c>
      <c r="C245" s="5">
        <v>146.25</v>
      </c>
      <c r="D245" s="3">
        <v>144.5</v>
      </c>
      <c r="E245" s="3">
        <v>145.89999399999999</v>
      </c>
      <c r="F245" s="64">
        <v>145.89999399999999</v>
      </c>
      <c r="G245" s="84">
        <f t="shared" si="7"/>
        <v>2.7387486600806226E-3</v>
      </c>
      <c r="H245" s="83">
        <f t="shared" si="6"/>
        <v>1.2134590052856717</v>
      </c>
    </row>
    <row r="246" spans="1:8" ht="21.75" customHeight="1" thickBot="1" x14ac:dyDescent="0.3">
      <c r="A246" s="4">
        <v>44420</v>
      </c>
      <c r="B246" s="3">
        <v>147</v>
      </c>
      <c r="C246" s="5">
        <v>150.35000600000001</v>
      </c>
      <c r="D246" s="3">
        <v>146.800003</v>
      </c>
      <c r="E246" s="3">
        <v>148.39999399999999</v>
      </c>
      <c r="F246" s="64">
        <v>148.39999399999999</v>
      </c>
      <c r="G246" s="84">
        <f t="shared" si="7"/>
        <v>2.7648463229455494E-2</v>
      </c>
      <c r="H246" s="83">
        <f t="shared" si="6"/>
        <v>1.4177925369527502</v>
      </c>
    </row>
    <row r="247" spans="1:8" ht="21.75" customHeight="1" thickBot="1" x14ac:dyDescent="0.3">
      <c r="A247" s="4">
        <v>44451</v>
      </c>
      <c r="B247" s="3">
        <v>149.5</v>
      </c>
      <c r="C247" s="5">
        <v>149.89999399999999</v>
      </c>
      <c r="D247" s="3">
        <v>146.35000600000001</v>
      </c>
      <c r="E247" s="3">
        <v>147.35000600000001</v>
      </c>
      <c r="F247" s="64">
        <v>147.35000600000001</v>
      </c>
      <c r="G247" s="84">
        <f t="shared" si="7"/>
        <v>-2.9975842595545924E-3</v>
      </c>
      <c r="H247" s="83">
        <f t="shared" si="6"/>
        <v>1.3953651206873672</v>
      </c>
    </row>
    <row r="248" spans="1:8" ht="21.75" customHeight="1" thickBot="1" x14ac:dyDescent="0.3">
      <c r="A248" s="4">
        <v>44481</v>
      </c>
      <c r="B248" s="3">
        <v>146.25</v>
      </c>
      <c r="C248" s="5">
        <v>148</v>
      </c>
      <c r="D248" s="3">
        <v>145.550003</v>
      </c>
      <c r="E248" s="3">
        <v>147.550003</v>
      </c>
      <c r="F248" s="64">
        <v>147.550003</v>
      </c>
      <c r="G248" s="84">
        <f t="shared" si="7"/>
        <v>-1.2756091317751661E-2</v>
      </c>
      <c r="H248" s="83">
        <f t="shared" si="6"/>
        <v>1.3006744094624916</v>
      </c>
    </row>
  </sheetData>
  <mergeCells count="1">
    <mergeCell ref="C1:E1"/>
  </mergeCells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DC869-F16E-402F-9E2E-E9C7011B0E13}">
  <dimension ref="A1:Q3784"/>
  <sheetViews>
    <sheetView workbookViewId="0">
      <selection activeCell="C2" sqref="C2"/>
    </sheetView>
  </sheetViews>
  <sheetFormatPr defaultRowHeight="15" x14ac:dyDescent="0.25"/>
  <cols>
    <col min="1" max="1" width="16.85546875" style="56" customWidth="1"/>
    <col min="2" max="2" width="16.140625" style="56" customWidth="1"/>
    <col min="3" max="3" width="19" style="56" customWidth="1"/>
    <col min="4" max="4" width="18.5703125" style="56" customWidth="1"/>
    <col min="5" max="5" width="16.140625" style="56" customWidth="1"/>
    <col min="6" max="6" width="19.28515625" style="56" customWidth="1"/>
    <col min="7" max="7" width="24.5703125" style="61" customWidth="1"/>
    <col min="8" max="8" width="26" style="60" customWidth="1"/>
    <col min="9" max="9" width="15.7109375" style="56" bestFit="1" customWidth="1"/>
    <col min="10" max="12" width="9.140625" style="56"/>
    <col min="13" max="13" width="11.42578125" style="56" customWidth="1"/>
    <col min="14" max="14" width="25.5703125" style="56" customWidth="1"/>
    <col min="15" max="15" width="15.42578125" style="56" customWidth="1"/>
    <col min="16" max="16" width="11.7109375" style="56" bestFit="1" customWidth="1"/>
    <col min="17" max="21" width="9.140625" style="56"/>
    <col min="22" max="22" width="15.28515625" style="56" customWidth="1"/>
    <col min="23" max="16384" width="9.140625" style="56"/>
  </cols>
  <sheetData>
    <row r="1" spans="1:17" ht="27.75" customHeight="1" thickBot="1" x14ac:dyDescent="0.3">
      <c r="C1" s="246" t="s">
        <v>239</v>
      </c>
      <c r="D1" s="246"/>
      <c r="E1" s="246"/>
    </row>
    <row r="2" spans="1:17" ht="28.5" customHeight="1" thickBot="1" x14ac:dyDescent="0.3">
      <c r="A2" s="78" t="s">
        <v>8</v>
      </c>
      <c r="B2" s="78" t="s">
        <v>9</v>
      </c>
      <c r="C2" s="78" t="s">
        <v>10</v>
      </c>
      <c r="D2" s="78" t="s">
        <v>11</v>
      </c>
      <c r="E2" s="78" t="s">
        <v>12</v>
      </c>
      <c r="F2" s="79" t="s">
        <v>13</v>
      </c>
      <c r="G2" s="65" t="s">
        <v>217</v>
      </c>
      <c r="H2" s="65" t="s">
        <v>218</v>
      </c>
    </row>
    <row r="3" spans="1:17" ht="27.75" customHeight="1" thickBot="1" x14ac:dyDescent="0.5">
      <c r="A3" s="57" t="s">
        <v>14</v>
      </c>
      <c r="B3" s="57">
        <v>107</v>
      </c>
      <c r="C3" s="242">
        <v>107.900002</v>
      </c>
      <c r="D3" s="57">
        <v>102</v>
      </c>
      <c r="E3" s="239">
        <v>102.550003</v>
      </c>
      <c r="F3" s="64">
        <v>102.550003</v>
      </c>
      <c r="G3" s="75">
        <v>0</v>
      </c>
      <c r="H3" s="77">
        <f>STANDARDIZE(C3,$O$5,$O$11)</f>
        <v>3.1016805434169346</v>
      </c>
      <c r="J3" s="156" t="s">
        <v>236</v>
      </c>
      <c r="K3" s="156"/>
      <c r="L3" s="156"/>
      <c r="M3" s="156"/>
      <c r="N3" s="156"/>
      <c r="O3" s="156"/>
      <c r="P3" s="86"/>
      <c r="Q3" s="86"/>
    </row>
    <row r="4" spans="1:17" ht="15.75" thickBot="1" x14ac:dyDescent="0.3">
      <c r="A4" s="57" t="s">
        <v>15</v>
      </c>
      <c r="B4" s="57">
        <v>103.650002</v>
      </c>
      <c r="C4" s="242">
        <v>105.25</v>
      </c>
      <c r="D4" s="57">
        <v>102.199997</v>
      </c>
      <c r="E4" s="239">
        <v>103.099998</v>
      </c>
      <c r="F4" s="64">
        <v>103.099998</v>
      </c>
      <c r="G4" s="76">
        <f>LN(C4/C3)</f>
        <v>-2.486641823727918E-2</v>
      </c>
      <c r="H4" s="77">
        <f t="shared" ref="H4:H67" si="0">STANDARDIZE(C4,$O$5,$O$11)</f>
        <v>2.8132167564450965</v>
      </c>
      <c r="I4" s="59"/>
      <c r="J4" s="8"/>
    </row>
    <row r="5" spans="1:17" ht="30.75" customHeight="1" thickBot="1" x14ac:dyDescent="0.3">
      <c r="A5" s="57" t="s">
        <v>16</v>
      </c>
      <c r="B5" s="57">
        <v>103.400002</v>
      </c>
      <c r="C5" s="242">
        <v>107.300003</v>
      </c>
      <c r="D5" s="57">
        <v>102</v>
      </c>
      <c r="E5" s="239">
        <v>105.300003</v>
      </c>
      <c r="F5" s="64">
        <v>105.300003</v>
      </c>
      <c r="G5" s="76">
        <f t="shared" ref="G5:G68" si="1">LN(C5/C4)</f>
        <v>1.9290205033155212E-2</v>
      </c>
      <c r="H5" s="77">
        <f t="shared" si="0"/>
        <v>3.036368146022776</v>
      </c>
      <c r="I5" s="67"/>
      <c r="J5" s="166" t="s">
        <v>228</v>
      </c>
      <c r="K5" s="167"/>
      <c r="L5" s="167"/>
      <c r="M5" s="167"/>
      <c r="N5" s="168"/>
      <c r="O5" s="68">
        <f>AVERAGE(C3:C248)</f>
        <v>79.406097341463408</v>
      </c>
    </row>
    <row r="6" spans="1:17" ht="30.75" customHeight="1" thickBot="1" x14ac:dyDescent="0.3">
      <c r="A6" s="57" t="s">
        <v>17</v>
      </c>
      <c r="B6" s="57">
        <v>103.900002</v>
      </c>
      <c r="C6" s="242">
        <v>106.25</v>
      </c>
      <c r="D6" s="57">
        <v>100</v>
      </c>
      <c r="E6" s="239">
        <v>101.599998</v>
      </c>
      <c r="F6" s="64">
        <v>101.599998</v>
      </c>
      <c r="G6" s="76">
        <f t="shared" si="1"/>
        <v>-9.8338697911197082E-3</v>
      </c>
      <c r="H6" s="77">
        <f t="shared" si="0"/>
        <v>2.9220709335256565</v>
      </c>
      <c r="I6" s="67"/>
      <c r="J6" s="169" t="s">
        <v>229</v>
      </c>
      <c r="K6" s="170"/>
      <c r="L6" s="170"/>
      <c r="M6" s="170"/>
      <c r="N6" s="171"/>
      <c r="O6" s="238">
        <f>AVERAGE(G3:G248)</f>
        <v>-1.7156599767334264E-3</v>
      </c>
    </row>
    <row r="7" spans="1:17" ht="30.75" customHeight="1" thickBot="1" x14ac:dyDescent="0.3">
      <c r="A7" s="57" t="s">
        <v>18</v>
      </c>
      <c r="B7" s="57">
        <v>103.300003</v>
      </c>
      <c r="C7" s="242">
        <v>105</v>
      </c>
      <c r="D7" s="57">
        <v>101.099998</v>
      </c>
      <c r="E7" s="239">
        <v>101.650002</v>
      </c>
      <c r="F7" s="64">
        <v>101.650002</v>
      </c>
      <c r="G7" s="76">
        <f t="shared" si="1"/>
        <v>-1.1834457647002796E-2</v>
      </c>
      <c r="H7" s="77">
        <f t="shared" si="0"/>
        <v>2.7860032121749563</v>
      </c>
      <c r="I7" s="67"/>
      <c r="J7" s="172" t="s">
        <v>230</v>
      </c>
      <c r="K7" s="173"/>
      <c r="L7" s="173"/>
      <c r="M7" s="173"/>
      <c r="N7" s="174"/>
      <c r="O7" s="69">
        <f>VAR(C3:C248)</f>
        <v>84.393656158440606</v>
      </c>
    </row>
    <row r="8" spans="1:17" ht="30.75" customHeight="1" thickBot="1" x14ac:dyDescent="0.3">
      <c r="A8" s="57" t="s">
        <v>19</v>
      </c>
      <c r="B8" s="57">
        <v>100.75</v>
      </c>
      <c r="C8" s="242">
        <v>100.75</v>
      </c>
      <c r="D8" s="57">
        <v>91.5</v>
      </c>
      <c r="E8" s="239">
        <v>91.5</v>
      </c>
      <c r="F8" s="64">
        <v>91.5</v>
      </c>
      <c r="G8" s="76">
        <f t="shared" si="1"/>
        <v>-4.1318149330730976E-2</v>
      </c>
      <c r="H8" s="77">
        <f t="shared" si="0"/>
        <v>2.3233729595825765</v>
      </c>
      <c r="I8" s="67"/>
      <c r="J8" s="169" t="s">
        <v>222</v>
      </c>
      <c r="K8" s="170"/>
      <c r="L8" s="170"/>
      <c r="M8" s="170"/>
      <c r="N8" s="171"/>
      <c r="O8" s="69">
        <f>VAR(G3:G248)</f>
        <v>6.6841669735144993E-4</v>
      </c>
    </row>
    <row r="9" spans="1:17" ht="30.75" customHeight="1" thickBot="1" x14ac:dyDescent="0.3">
      <c r="A9" s="57" t="s">
        <v>20</v>
      </c>
      <c r="B9" s="57">
        <v>85</v>
      </c>
      <c r="C9" s="242">
        <v>90.199996999999996</v>
      </c>
      <c r="D9" s="57">
        <v>82.349997999999999</v>
      </c>
      <c r="E9" s="239">
        <v>88.900002000000001</v>
      </c>
      <c r="F9" s="64">
        <v>88.900002000000001</v>
      </c>
      <c r="G9" s="76">
        <f t="shared" si="1"/>
        <v>-0.11061280701763855</v>
      </c>
      <c r="H9" s="77">
        <f t="shared" si="0"/>
        <v>1.1749610648201374</v>
      </c>
      <c r="I9" s="67"/>
      <c r="J9" s="175" t="s">
        <v>231</v>
      </c>
      <c r="K9" s="175"/>
      <c r="L9" s="175"/>
      <c r="M9" s="175"/>
      <c r="N9" s="176"/>
      <c r="O9" s="69">
        <f>SKEW(C3:C248)</f>
        <v>0.6727445028441531</v>
      </c>
    </row>
    <row r="10" spans="1:17" ht="30.75" customHeight="1" thickBot="1" x14ac:dyDescent="0.3">
      <c r="A10" s="57" t="s">
        <v>21</v>
      </c>
      <c r="B10" s="57">
        <v>89.349997999999999</v>
      </c>
      <c r="C10" s="242">
        <v>97.75</v>
      </c>
      <c r="D10" s="57">
        <v>89.050003000000004</v>
      </c>
      <c r="E10" s="239">
        <v>97.75</v>
      </c>
      <c r="F10" s="64">
        <v>97.75</v>
      </c>
      <c r="G10" s="76">
        <f t="shared" si="1"/>
        <v>8.038380505632127E-2</v>
      </c>
      <c r="H10" s="77">
        <f t="shared" si="0"/>
        <v>1.9968104283408967</v>
      </c>
      <c r="J10" s="70" t="s">
        <v>232</v>
      </c>
      <c r="K10" s="71"/>
      <c r="L10" s="72"/>
      <c r="M10" s="72"/>
      <c r="N10" s="73"/>
      <c r="O10" s="74">
        <f>KURT(C3:C248)</f>
        <v>0.41085011508084301</v>
      </c>
    </row>
    <row r="11" spans="1:17" ht="30.75" customHeight="1" thickBot="1" x14ac:dyDescent="0.3">
      <c r="A11" s="57" t="s">
        <v>22</v>
      </c>
      <c r="B11" s="57">
        <v>99</v>
      </c>
      <c r="C11" s="242">
        <v>99.449996999999996</v>
      </c>
      <c r="D11" s="57">
        <v>94.650002000000001</v>
      </c>
      <c r="E11" s="239">
        <v>95.25</v>
      </c>
      <c r="F11" s="64">
        <v>95.25</v>
      </c>
      <c r="G11" s="76">
        <f t="shared" si="1"/>
        <v>1.7241776268593065E-2</v>
      </c>
      <c r="H11" s="77">
        <f t="shared" si="0"/>
        <v>2.1818622028153172</v>
      </c>
      <c r="J11" s="169" t="s">
        <v>225</v>
      </c>
      <c r="K11" s="170"/>
      <c r="L11" s="170"/>
      <c r="M11" s="170"/>
      <c r="N11" s="171"/>
      <c r="O11" s="74">
        <f>_xlfn.STDEV.S(C3:C248)</f>
        <v>9.1866019919467838</v>
      </c>
    </row>
    <row r="12" spans="1:17" ht="30.75" customHeight="1" thickBot="1" x14ac:dyDescent="0.3">
      <c r="A12" s="57" t="s">
        <v>23</v>
      </c>
      <c r="B12" s="57">
        <v>96.25</v>
      </c>
      <c r="C12" s="242">
        <v>97.5</v>
      </c>
      <c r="D12" s="57">
        <v>94</v>
      </c>
      <c r="E12" s="239">
        <v>95.849997999999999</v>
      </c>
      <c r="F12" s="64">
        <v>95.849997999999999</v>
      </c>
      <c r="G12" s="76">
        <f t="shared" si="1"/>
        <v>-1.9802597130266691E-2</v>
      </c>
      <c r="H12" s="77">
        <f t="shared" si="0"/>
        <v>1.9695968840707567</v>
      </c>
    </row>
    <row r="13" spans="1:17" ht="15.75" thickBot="1" x14ac:dyDescent="0.3">
      <c r="A13" s="57" t="s">
        <v>24</v>
      </c>
      <c r="B13" s="57">
        <v>96.5</v>
      </c>
      <c r="C13" s="242">
        <v>97.400002000000001</v>
      </c>
      <c r="D13" s="57">
        <v>94.199996999999996</v>
      </c>
      <c r="E13" s="239">
        <v>94.849997999999999</v>
      </c>
      <c r="F13" s="64">
        <v>94.849997999999999</v>
      </c>
      <c r="G13" s="76">
        <f t="shared" si="1"/>
        <v>-1.0261468214313842E-3</v>
      </c>
      <c r="H13" s="77">
        <f t="shared" si="0"/>
        <v>1.958711684071055</v>
      </c>
    </row>
    <row r="14" spans="1:17" ht="15.75" thickBot="1" x14ac:dyDescent="0.3">
      <c r="A14" s="57" t="s">
        <v>25</v>
      </c>
      <c r="B14" s="57">
        <v>94.900002000000001</v>
      </c>
      <c r="C14" s="242">
        <v>97.449996999999996</v>
      </c>
      <c r="D14" s="57">
        <v>91</v>
      </c>
      <c r="E14" s="239">
        <v>95.150002000000001</v>
      </c>
      <c r="F14" s="64">
        <v>95.150002000000001</v>
      </c>
      <c r="G14" s="76">
        <f t="shared" si="1"/>
        <v>5.1316398618125717E-4</v>
      </c>
      <c r="H14" s="77">
        <f t="shared" si="0"/>
        <v>1.964153848654197</v>
      </c>
    </row>
    <row r="15" spans="1:17" ht="15.75" customHeight="1" thickBot="1" x14ac:dyDescent="0.3">
      <c r="A15" s="57" t="s">
        <v>26</v>
      </c>
      <c r="B15" s="57">
        <v>94.5</v>
      </c>
      <c r="C15" s="242">
        <v>96.199996999999996</v>
      </c>
      <c r="D15" s="57">
        <v>93.25</v>
      </c>
      <c r="E15" s="239">
        <v>94.949996999999996</v>
      </c>
      <c r="F15" s="64">
        <v>94.949996999999996</v>
      </c>
      <c r="G15" s="76">
        <f t="shared" si="1"/>
        <v>-1.2910068681922302E-2</v>
      </c>
      <c r="H15" s="77">
        <f t="shared" si="0"/>
        <v>1.8280861273034972</v>
      </c>
      <c r="K15" s="66"/>
      <c r="L15" s="66"/>
      <c r="M15" s="66"/>
      <c r="N15" s="66"/>
      <c r="O15" s="66"/>
      <c r="P15" s="66"/>
      <c r="Q15" s="66"/>
    </row>
    <row r="16" spans="1:17" ht="15.75" thickBot="1" x14ac:dyDescent="0.3">
      <c r="A16" s="58">
        <v>44197</v>
      </c>
      <c r="B16" s="57">
        <v>94.949996999999996</v>
      </c>
      <c r="C16" s="242">
        <v>95.699996999999996</v>
      </c>
      <c r="D16" s="57">
        <v>94.25</v>
      </c>
      <c r="E16" s="239">
        <v>94.599997999999999</v>
      </c>
      <c r="F16" s="64">
        <v>94.599997999999999</v>
      </c>
      <c r="G16" s="76">
        <f t="shared" si="1"/>
        <v>-5.2110593756833816E-3</v>
      </c>
      <c r="H16" s="77">
        <f t="shared" si="0"/>
        <v>1.7736590387632172</v>
      </c>
      <c r="K16" s="66"/>
      <c r="L16" s="66"/>
      <c r="M16" s="66"/>
      <c r="N16" s="66"/>
      <c r="O16" s="66"/>
      <c r="P16" s="66"/>
      <c r="Q16" s="66"/>
    </row>
    <row r="17" spans="1:17" ht="15.75" thickBot="1" x14ac:dyDescent="0.3">
      <c r="A17" s="58">
        <v>44287</v>
      </c>
      <c r="B17" s="57">
        <v>97</v>
      </c>
      <c r="C17" s="242">
        <v>97.199996999999996</v>
      </c>
      <c r="D17" s="57">
        <v>94.349997999999999</v>
      </c>
      <c r="E17" s="239">
        <v>95.25</v>
      </c>
      <c r="F17" s="64">
        <v>95.25</v>
      </c>
      <c r="G17" s="76">
        <f t="shared" si="1"/>
        <v>1.555241349124967E-2</v>
      </c>
      <c r="H17" s="77">
        <f t="shared" si="0"/>
        <v>1.9369403043840572</v>
      </c>
      <c r="P17" s="66"/>
      <c r="Q17" s="66"/>
    </row>
    <row r="18" spans="1:17" ht="15.75" thickBot="1" x14ac:dyDescent="0.3">
      <c r="A18" s="58">
        <v>44317</v>
      </c>
      <c r="B18" s="57">
        <v>93</v>
      </c>
      <c r="C18" s="242">
        <v>95.349997999999999</v>
      </c>
      <c r="D18" s="57">
        <v>92.900002000000001</v>
      </c>
      <c r="E18" s="239">
        <v>93.849997999999999</v>
      </c>
      <c r="F18" s="64">
        <v>93.849997999999999</v>
      </c>
      <c r="G18" s="76">
        <f t="shared" si="1"/>
        <v>-1.9216369531121488E-2</v>
      </c>
      <c r="H18" s="77">
        <f t="shared" si="0"/>
        <v>1.7355601856391987</v>
      </c>
      <c r="P18" s="66"/>
      <c r="Q18" s="66"/>
    </row>
    <row r="19" spans="1:17" ht="15.75" customHeight="1" thickBot="1" x14ac:dyDescent="0.3">
      <c r="A19" s="58">
        <v>44348</v>
      </c>
      <c r="B19" s="57">
        <v>94.349997999999999</v>
      </c>
      <c r="C19" s="242">
        <v>95.5</v>
      </c>
      <c r="D19" s="57">
        <v>92.5</v>
      </c>
      <c r="E19" s="239">
        <v>93.599997999999999</v>
      </c>
      <c r="F19" s="64">
        <v>93.599997999999999</v>
      </c>
      <c r="G19" s="76">
        <f t="shared" si="1"/>
        <v>1.5719364156106131E-3</v>
      </c>
      <c r="H19" s="77">
        <f t="shared" si="0"/>
        <v>1.7518885299096367</v>
      </c>
      <c r="P19" s="66"/>
      <c r="Q19" s="66"/>
    </row>
    <row r="20" spans="1:17" ht="15.75" thickBot="1" x14ac:dyDescent="0.3">
      <c r="A20" s="58">
        <v>44378</v>
      </c>
      <c r="B20" s="57">
        <v>94.449996999999996</v>
      </c>
      <c r="C20" s="242">
        <v>95.099997999999999</v>
      </c>
      <c r="D20" s="57">
        <v>92.050003000000004</v>
      </c>
      <c r="E20" s="239">
        <v>93.449996999999996</v>
      </c>
      <c r="F20" s="64">
        <v>93.449996999999996</v>
      </c>
      <c r="G20" s="76">
        <f t="shared" si="1"/>
        <v>-4.1972989658343477E-3</v>
      </c>
      <c r="H20" s="77">
        <f t="shared" si="0"/>
        <v>1.7083466413690587</v>
      </c>
      <c r="P20" s="66"/>
      <c r="Q20" s="66"/>
    </row>
    <row r="21" spans="1:17" ht="15.75" thickBot="1" x14ac:dyDescent="0.3">
      <c r="A21" s="58">
        <v>44409</v>
      </c>
      <c r="B21" s="57">
        <v>94.400002000000001</v>
      </c>
      <c r="C21" s="242">
        <v>94.949996999999996</v>
      </c>
      <c r="D21" s="57">
        <v>93.5</v>
      </c>
      <c r="E21" s="239">
        <v>93.849997999999999</v>
      </c>
      <c r="F21" s="64">
        <v>93.849997999999999</v>
      </c>
      <c r="G21" s="76">
        <f t="shared" si="1"/>
        <v>-1.5785428581324228E-3</v>
      </c>
      <c r="H21" s="77">
        <f t="shared" si="0"/>
        <v>1.6920184059527972</v>
      </c>
      <c r="P21" s="66"/>
      <c r="Q21" s="66"/>
    </row>
    <row r="22" spans="1:17" ht="15.75" thickBot="1" x14ac:dyDescent="0.3">
      <c r="A22" s="58">
        <v>44501</v>
      </c>
      <c r="B22" s="57">
        <v>94.349997999999999</v>
      </c>
      <c r="C22" s="242">
        <v>94.349997999999999</v>
      </c>
      <c r="D22" s="57">
        <v>92.550003000000004</v>
      </c>
      <c r="E22" s="239">
        <v>92.900002000000001</v>
      </c>
      <c r="F22" s="64">
        <v>92.900002000000001</v>
      </c>
      <c r="G22" s="76">
        <f t="shared" si="1"/>
        <v>-6.3391550458270305E-3</v>
      </c>
      <c r="H22" s="77">
        <f t="shared" si="0"/>
        <v>1.6267060085586387</v>
      </c>
      <c r="O22" s="66"/>
      <c r="P22" s="66"/>
      <c r="Q22" s="66"/>
    </row>
    <row r="23" spans="1:17" ht="15.75" thickBot="1" x14ac:dyDescent="0.3">
      <c r="A23" s="58">
        <v>44531</v>
      </c>
      <c r="B23" s="57">
        <v>93.5</v>
      </c>
      <c r="C23" s="242">
        <v>95.650002000000001</v>
      </c>
      <c r="D23" s="57">
        <v>93.400002000000001</v>
      </c>
      <c r="E23" s="239">
        <v>93.75</v>
      </c>
      <c r="F23" s="64">
        <v>93.75</v>
      </c>
      <c r="G23" s="76">
        <f t="shared" si="1"/>
        <v>1.3684466178937081E-2</v>
      </c>
      <c r="H23" s="77">
        <f t="shared" si="0"/>
        <v>1.768216874180075</v>
      </c>
      <c r="P23" s="66"/>
      <c r="Q23" s="66"/>
    </row>
    <row r="24" spans="1:17" ht="15.75" thickBot="1" x14ac:dyDescent="0.3">
      <c r="A24" s="57" t="s">
        <v>27</v>
      </c>
      <c r="B24" s="57">
        <v>94.400002000000001</v>
      </c>
      <c r="C24" s="242">
        <v>94.75</v>
      </c>
      <c r="D24" s="57">
        <v>91.150002000000001</v>
      </c>
      <c r="E24" s="239">
        <v>92.599997999999999</v>
      </c>
      <c r="F24" s="64">
        <v>92.599997999999999</v>
      </c>
      <c r="G24" s="76">
        <f t="shared" si="1"/>
        <v>-9.4538728332920399E-3</v>
      </c>
      <c r="H24" s="77">
        <f t="shared" si="0"/>
        <v>1.6702478970992169</v>
      </c>
    </row>
    <row r="25" spans="1:17" ht="15.75" thickBot="1" x14ac:dyDescent="0.3">
      <c r="A25" s="57" t="s">
        <v>28</v>
      </c>
      <c r="B25" s="57">
        <v>92.650002000000001</v>
      </c>
      <c r="C25" s="242">
        <v>92.949996999999996</v>
      </c>
      <c r="D25" s="57">
        <v>91</v>
      </c>
      <c r="E25" s="239">
        <v>91.25</v>
      </c>
      <c r="F25" s="64">
        <v>91.25</v>
      </c>
      <c r="G25" s="76">
        <f t="shared" si="1"/>
        <v>-1.9180162070500151E-2</v>
      </c>
      <c r="H25" s="77">
        <f t="shared" si="0"/>
        <v>1.4743100517916772</v>
      </c>
    </row>
    <row r="26" spans="1:17" ht="15.75" thickBot="1" x14ac:dyDescent="0.3">
      <c r="A26" s="57" t="s">
        <v>29</v>
      </c>
      <c r="B26" s="57">
        <v>91.849997999999999</v>
      </c>
      <c r="C26" s="242">
        <v>91.900002000000001</v>
      </c>
      <c r="D26" s="57">
        <v>88.25</v>
      </c>
      <c r="E26" s="239">
        <v>89.550003000000004</v>
      </c>
      <c r="F26" s="64">
        <v>89.550003000000004</v>
      </c>
      <c r="G26" s="76">
        <f t="shared" si="1"/>
        <v>-1.1360630767608761E-2</v>
      </c>
      <c r="H26" s="77">
        <f t="shared" si="0"/>
        <v>1.3600137101279752</v>
      </c>
    </row>
    <row r="27" spans="1:17" ht="15.75" thickBot="1" x14ac:dyDescent="0.3">
      <c r="A27" s="57" t="s">
        <v>30</v>
      </c>
      <c r="B27" s="57">
        <v>90.150002000000001</v>
      </c>
      <c r="C27" s="242">
        <v>90.5</v>
      </c>
      <c r="D27" s="57">
        <v>86.150002000000001</v>
      </c>
      <c r="E27" s="239">
        <v>87.25</v>
      </c>
      <c r="F27" s="64">
        <v>87.25</v>
      </c>
      <c r="G27" s="76">
        <f t="shared" si="1"/>
        <v>-1.5351200418546321E-2</v>
      </c>
      <c r="H27" s="77">
        <f t="shared" si="0"/>
        <v>1.207617644506837</v>
      </c>
    </row>
    <row r="28" spans="1:17" ht="15.75" thickBot="1" x14ac:dyDescent="0.3">
      <c r="A28" s="57" t="s">
        <v>31</v>
      </c>
      <c r="B28" s="57">
        <v>88.349997999999999</v>
      </c>
      <c r="C28" s="242">
        <v>91.199996999999996</v>
      </c>
      <c r="D28" s="57">
        <v>88.150002000000001</v>
      </c>
      <c r="E28" s="239">
        <v>90.199996999999996</v>
      </c>
      <c r="F28" s="64">
        <v>90.199996999999996</v>
      </c>
      <c r="G28" s="76">
        <f t="shared" si="1"/>
        <v>7.7050134796678828E-3</v>
      </c>
      <c r="H28" s="77">
        <f t="shared" si="0"/>
        <v>1.2838152419006974</v>
      </c>
    </row>
    <row r="29" spans="1:17" ht="15.75" thickBot="1" x14ac:dyDescent="0.3">
      <c r="A29" s="57" t="s">
        <v>32</v>
      </c>
      <c r="B29" s="57">
        <v>90.25</v>
      </c>
      <c r="C29" s="242">
        <v>93.699996999999996</v>
      </c>
      <c r="D29" s="57">
        <v>89</v>
      </c>
      <c r="E29" s="239">
        <v>90.75</v>
      </c>
      <c r="F29" s="64">
        <v>90.75</v>
      </c>
      <c r="G29" s="76">
        <f t="shared" si="1"/>
        <v>2.704329304175181E-2</v>
      </c>
      <c r="H29" s="77">
        <f t="shared" si="0"/>
        <v>1.5559506846020972</v>
      </c>
    </row>
    <row r="30" spans="1:17" ht="15.75" customHeight="1" thickBot="1" x14ac:dyDescent="0.3">
      <c r="A30" s="57" t="s">
        <v>33</v>
      </c>
      <c r="B30" s="57">
        <v>91.25</v>
      </c>
      <c r="C30" s="242">
        <v>93.5</v>
      </c>
      <c r="D30" s="57">
        <v>88.5</v>
      </c>
      <c r="E30" s="239">
        <v>89.150002000000001</v>
      </c>
      <c r="F30" s="64">
        <v>89.150002000000001</v>
      </c>
      <c r="G30" s="76">
        <f t="shared" si="1"/>
        <v>-2.136720932658865E-3</v>
      </c>
      <c r="H30" s="77">
        <f t="shared" si="0"/>
        <v>1.5341801757485169</v>
      </c>
      <c r="J30" s="157" t="s">
        <v>226</v>
      </c>
      <c r="K30" s="158"/>
      <c r="L30" s="158"/>
      <c r="M30" s="158"/>
      <c r="N30" s="159"/>
      <c r="O30" s="163">
        <f>AVERAGE(H3:H248)</f>
        <v>8.6245373986124968E-16</v>
      </c>
    </row>
    <row r="31" spans="1:17" ht="15.75" customHeight="1" thickBot="1" x14ac:dyDescent="0.3">
      <c r="A31" s="57" t="s">
        <v>34</v>
      </c>
      <c r="B31" s="57">
        <v>89.150002000000001</v>
      </c>
      <c r="C31" s="242">
        <v>90.150002000000001</v>
      </c>
      <c r="D31" s="57">
        <v>87</v>
      </c>
      <c r="E31" s="239">
        <v>87.949996999999996</v>
      </c>
      <c r="F31" s="64">
        <v>87.949996999999996</v>
      </c>
      <c r="G31" s="76">
        <f t="shared" si="1"/>
        <v>-3.64864644600685E-2</v>
      </c>
      <c r="H31" s="77">
        <f t="shared" si="0"/>
        <v>1.1695189002369952</v>
      </c>
      <c r="J31" s="160"/>
      <c r="K31" s="161"/>
      <c r="L31" s="161"/>
      <c r="M31" s="161"/>
      <c r="N31" s="162"/>
      <c r="O31" s="164"/>
    </row>
    <row r="32" spans="1:17" ht="15.75" customHeight="1" thickBot="1" x14ac:dyDescent="0.3">
      <c r="A32" s="57" t="s">
        <v>35</v>
      </c>
      <c r="B32" s="57">
        <v>88.099997999999999</v>
      </c>
      <c r="C32" s="242">
        <v>88.849997999999999</v>
      </c>
      <c r="D32" s="57">
        <v>84.550003000000004</v>
      </c>
      <c r="E32" s="239">
        <v>85.550003000000004</v>
      </c>
      <c r="F32" s="64">
        <v>85.550003000000004</v>
      </c>
      <c r="G32" s="76">
        <f t="shared" si="1"/>
        <v>-1.4525439743760823E-2</v>
      </c>
      <c r="H32" s="77">
        <f t="shared" si="0"/>
        <v>1.0280080346155589</v>
      </c>
      <c r="J32" s="157" t="s">
        <v>234</v>
      </c>
      <c r="K32" s="158"/>
      <c r="L32" s="158"/>
      <c r="M32" s="158"/>
      <c r="N32" s="159"/>
      <c r="O32" s="165">
        <f>VAR(H3:H248)</f>
        <v>1.000000000000014</v>
      </c>
    </row>
    <row r="33" spans="1:15" ht="15.75" customHeight="1" thickBot="1" x14ac:dyDescent="0.3">
      <c r="A33" s="57" t="s">
        <v>36</v>
      </c>
      <c r="B33" s="57">
        <v>85.699996999999996</v>
      </c>
      <c r="C33" s="242">
        <v>85.699996999999996</v>
      </c>
      <c r="D33" s="57">
        <v>83.150002000000001</v>
      </c>
      <c r="E33" s="239">
        <v>84.099997999999999</v>
      </c>
      <c r="F33" s="64">
        <v>84.099997999999999</v>
      </c>
      <c r="G33" s="76">
        <f t="shared" si="1"/>
        <v>-3.6096741492912886E-2</v>
      </c>
      <c r="H33" s="77">
        <f t="shared" si="0"/>
        <v>0.68511726795761763</v>
      </c>
      <c r="J33" s="160"/>
      <c r="K33" s="161"/>
      <c r="L33" s="161"/>
      <c r="M33" s="161"/>
      <c r="N33" s="162"/>
      <c r="O33" s="165"/>
    </row>
    <row r="34" spans="1:15" ht="15.75" thickBot="1" x14ac:dyDescent="0.3">
      <c r="A34" s="57" t="s">
        <v>37</v>
      </c>
      <c r="B34" s="57">
        <v>81.599997999999999</v>
      </c>
      <c r="C34" s="242">
        <v>83.800003000000004</v>
      </c>
      <c r="D34" s="57">
        <v>81</v>
      </c>
      <c r="E34" s="239">
        <v>81.900002000000001</v>
      </c>
      <c r="F34" s="64">
        <v>81.900002000000001</v>
      </c>
      <c r="G34" s="76">
        <f t="shared" si="1"/>
        <v>-2.2419747310339695E-2</v>
      </c>
      <c r="H34" s="77">
        <f t="shared" si="0"/>
        <v>0.478294984629617</v>
      </c>
    </row>
    <row r="35" spans="1:15" ht="15.75" thickBot="1" x14ac:dyDescent="0.3">
      <c r="A35" s="57" t="s">
        <v>38</v>
      </c>
      <c r="B35" s="57">
        <v>82.650002000000001</v>
      </c>
      <c r="C35" s="242">
        <v>84.5</v>
      </c>
      <c r="D35" s="57">
        <v>82.25</v>
      </c>
      <c r="E35" s="239">
        <v>82.800003000000004</v>
      </c>
      <c r="F35" s="64">
        <v>82.800003000000004</v>
      </c>
      <c r="G35" s="76">
        <f t="shared" si="1"/>
        <v>8.3184910755687153E-3</v>
      </c>
      <c r="H35" s="77">
        <f t="shared" si="0"/>
        <v>0.55449258202347729</v>
      </c>
    </row>
    <row r="36" spans="1:15" ht="15.75" thickBot="1" x14ac:dyDescent="0.3">
      <c r="A36" s="58">
        <v>44198</v>
      </c>
      <c r="B36" s="57">
        <v>83.300003000000004</v>
      </c>
      <c r="C36" s="242">
        <v>85.699996999999996</v>
      </c>
      <c r="D36" s="57">
        <v>83</v>
      </c>
      <c r="E36" s="239">
        <v>84.699996999999996</v>
      </c>
      <c r="F36" s="64">
        <v>84.699996999999996</v>
      </c>
      <c r="G36" s="76">
        <f t="shared" si="1"/>
        <v>1.4101256234771015E-2</v>
      </c>
      <c r="H36" s="77">
        <f t="shared" si="0"/>
        <v>0.68511726795761763</v>
      </c>
    </row>
    <row r="37" spans="1:15" ht="15.75" thickBot="1" x14ac:dyDescent="0.3">
      <c r="A37" s="58">
        <v>44229</v>
      </c>
      <c r="B37" s="57">
        <v>85.550003000000004</v>
      </c>
      <c r="C37" s="242">
        <v>87.099997999999999</v>
      </c>
      <c r="D37" s="57">
        <v>85.099997999999999</v>
      </c>
      <c r="E37" s="239">
        <v>85.400002000000001</v>
      </c>
      <c r="F37" s="64">
        <v>85.400002000000001</v>
      </c>
      <c r="G37" s="76">
        <f t="shared" si="1"/>
        <v>1.620407029844528E-2</v>
      </c>
      <c r="H37" s="77">
        <f t="shared" si="0"/>
        <v>0.83751322472457901</v>
      </c>
    </row>
    <row r="38" spans="1:15" ht="15.75" thickBot="1" x14ac:dyDescent="0.3">
      <c r="A38" s="58">
        <v>44257</v>
      </c>
      <c r="B38" s="57">
        <v>85.199996999999996</v>
      </c>
      <c r="C38" s="242">
        <v>86.699996999999996</v>
      </c>
      <c r="D38" s="57">
        <v>84.050003000000004</v>
      </c>
      <c r="E38" s="239">
        <v>85.5</v>
      </c>
      <c r="F38" s="64">
        <v>85.5</v>
      </c>
      <c r="G38" s="76">
        <f t="shared" si="1"/>
        <v>-4.6030117119249744E-3</v>
      </c>
      <c r="H38" s="77">
        <f t="shared" si="0"/>
        <v>0.79397144503817763</v>
      </c>
    </row>
    <row r="39" spans="1:15" ht="15.75" thickBot="1" x14ac:dyDescent="0.3">
      <c r="A39" s="58">
        <v>44288</v>
      </c>
      <c r="B39" s="57">
        <v>85.949996999999996</v>
      </c>
      <c r="C39" s="242">
        <v>88.199996999999996</v>
      </c>
      <c r="D39" s="57">
        <v>85.5</v>
      </c>
      <c r="E39" s="239">
        <v>86.849997999999999</v>
      </c>
      <c r="F39" s="64">
        <v>86.849997999999999</v>
      </c>
      <c r="G39" s="76">
        <f t="shared" si="1"/>
        <v>1.7153079814720133E-2</v>
      </c>
      <c r="H39" s="77">
        <f t="shared" si="0"/>
        <v>0.95725271065901751</v>
      </c>
    </row>
    <row r="40" spans="1:15" ht="15.75" thickBot="1" x14ac:dyDescent="0.3">
      <c r="A40" s="58">
        <v>44318</v>
      </c>
      <c r="B40" s="57">
        <v>89</v>
      </c>
      <c r="C40" s="242">
        <v>92</v>
      </c>
      <c r="D40" s="57">
        <v>88</v>
      </c>
      <c r="E40" s="239">
        <v>88.349997999999999</v>
      </c>
      <c r="F40" s="64">
        <v>88.349997999999999</v>
      </c>
      <c r="G40" s="76">
        <f t="shared" si="1"/>
        <v>4.2181648049900732E-2</v>
      </c>
      <c r="H40" s="77">
        <f t="shared" si="0"/>
        <v>1.370898910127677</v>
      </c>
    </row>
    <row r="41" spans="1:15" ht="15.75" thickBot="1" x14ac:dyDescent="0.3">
      <c r="A41" s="58">
        <v>44410</v>
      </c>
      <c r="B41" s="57">
        <v>88.599997999999999</v>
      </c>
      <c r="C41" s="242">
        <v>90.300003000000004</v>
      </c>
      <c r="D41" s="57">
        <v>87.800003000000004</v>
      </c>
      <c r="E41" s="239">
        <v>88.199996999999996</v>
      </c>
      <c r="F41" s="64">
        <v>88.199996999999996</v>
      </c>
      <c r="G41" s="76">
        <f t="shared" si="1"/>
        <v>-1.8651083403509731E-2</v>
      </c>
      <c r="H41" s="77">
        <f t="shared" si="0"/>
        <v>1.1858471356532567</v>
      </c>
    </row>
    <row r="42" spans="1:15" ht="15.75" thickBot="1" x14ac:dyDescent="0.3">
      <c r="A42" s="58">
        <v>44441</v>
      </c>
      <c r="B42" s="57">
        <v>88.800003000000004</v>
      </c>
      <c r="C42" s="242">
        <v>88.800003000000004</v>
      </c>
      <c r="D42" s="57">
        <v>86.5</v>
      </c>
      <c r="E42" s="239">
        <v>86.800003000000004</v>
      </c>
      <c r="F42" s="64">
        <v>86.800003000000004</v>
      </c>
      <c r="G42" s="76">
        <f t="shared" si="1"/>
        <v>-1.6750809863623005E-2</v>
      </c>
      <c r="H42" s="77">
        <f t="shared" si="0"/>
        <v>1.0225658700324167</v>
      </c>
    </row>
    <row r="43" spans="1:15" ht="15.75" thickBot="1" x14ac:dyDescent="0.3">
      <c r="A43" s="58">
        <v>44471</v>
      </c>
      <c r="B43" s="57">
        <v>87.5</v>
      </c>
      <c r="C43" s="242">
        <v>90.400002000000001</v>
      </c>
      <c r="D43" s="57">
        <v>87.050003000000004</v>
      </c>
      <c r="E43" s="239">
        <v>87.900002000000001</v>
      </c>
      <c r="F43" s="64">
        <v>87.900002000000001</v>
      </c>
      <c r="G43" s="76">
        <f t="shared" si="1"/>
        <v>1.7857605740116834E-2</v>
      </c>
      <c r="H43" s="77">
        <f t="shared" si="0"/>
        <v>1.1967324445071352</v>
      </c>
    </row>
    <row r="44" spans="1:15" ht="15.75" thickBot="1" x14ac:dyDescent="0.3">
      <c r="A44" s="58">
        <v>44502</v>
      </c>
      <c r="B44" s="57">
        <v>87.300003000000004</v>
      </c>
      <c r="C44" s="242">
        <v>89.699996999999996</v>
      </c>
      <c r="D44" s="57">
        <v>87</v>
      </c>
      <c r="E44" s="239">
        <v>87.75</v>
      </c>
      <c r="F44" s="64">
        <v>87.75</v>
      </c>
      <c r="G44" s="76">
        <f t="shared" si="1"/>
        <v>-7.7735539020906321E-3</v>
      </c>
      <c r="H44" s="77">
        <f t="shared" si="0"/>
        <v>1.1205339762798574</v>
      </c>
    </row>
    <row r="45" spans="1:15" ht="15.75" thickBot="1" x14ac:dyDescent="0.3">
      <c r="A45" s="58">
        <v>44532</v>
      </c>
      <c r="B45" s="57">
        <v>93.800003000000004</v>
      </c>
      <c r="C45" s="242">
        <v>93.800003000000004</v>
      </c>
      <c r="D45" s="57">
        <v>89.849997999999999</v>
      </c>
      <c r="E45" s="239">
        <v>90.699996999999996</v>
      </c>
      <c r="F45" s="64">
        <v>90.699996999999996</v>
      </c>
      <c r="G45" s="76">
        <f t="shared" si="1"/>
        <v>4.4694152375187216E-2</v>
      </c>
      <c r="H45" s="77">
        <f t="shared" si="0"/>
        <v>1.5668367554352165</v>
      </c>
    </row>
    <row r="46" spans="1:15" ht="15.75" thickBot="1" x14ac:dyDescent="0.3">
      <c r="A46" s="57" t="s">
        <v>39</v>
      </c>
      <c r="B46" s="57">
        <v>91.400002000000001</v>
      </c>
      <c r="C46" s="242">
        <v>91.550003000000004</v>
      </c>
      <c r="D46" s="57">
        <v>89</v>
      </c>
      <c r="E46" s="239">
        <v>89.300003000000004</v>
      </c>
      <c r="F46" s="64">
        <v>89.300003000000004</v>
      </c>
      <c r="G46" s="76">
        <f t="shared" si="1"/>
        <v>-2.4279584105622993E-2</v>
      </c>
      <c r="H46" s="77">
        <f t="shared" si="0"/>
        <v>1.3219148570039567</v>
      </c>
    </row>
    <row r="47" spans="1:15" ht="15.75" thickBot="1" x14ac:dyDescent="0.3">
      <c r="A47" s="57" t="s">
        <v>40</v>
      </c>
      <c r="B47" s="57">
        <v>88.949996999999996</v>
      </c>
      <c r="C47" s="242">
        <v>89.050003000000004</v>
      </c>
      <c r="D47" s="57">
        <v>87</v>
      </c>
      <c r="E47" s="239">
        <v>87.349997999999999</v>
      </c>
      <c r="F47" s="64">
        <v>87.349997999999999</v>
      </c>
      <c r="G47" s="76">
        <f t="shared" si="1"/>
        <v>-2.7687260464888987E-2</v>
      </c>
      <c r="H47" s="77">
        <f t="shared" si="0"/>
        <v>1.0497794143025567</v>
      </c>
    </row>
    <row r="48" spans="1:15" ht="15.75" thickBot="1" x14ac:dyDescent="0.3">
      <c r="A48" s="57" t="s">
        <v>41</v>
      </c>
      <c r="B48" s="57">
        <v>87.300003000000004</v>
      </c>
      <c r="C48" s="242">
        <v>90.650002000000001</v>
      </c>
      <c r="D48" s="57">
        <v>86.099997999999999</v>
      </c>
      <c r="E48" s="239">
        <v>88.349997999999999</v>
      </c>
      <c r="F48" s="64">
        <v>88.349997999999999</v>
      </c>
      <c r="G48" s="76">
        <f t="shared" si="1"/>
        <v>1.7807915839130148E-2</v>
      </c>
      <c r="H48" s="77">
        <f t="shared" si="0"/>
        <v>1.2239459887772752</v>
      </c>
    </row>
    <row r="49" spans="1:8" ht="15.75" thickBot="1" x14ac:dyDescent="0.3">
      <c r="A49" s="57" t="s">
        <v>42</v>
      </c>
      <c r="B49" s="57">
        <v>88.550003000000004</v>
      </c>
      <c r="C49" s="242">
        <v>89.300003000000004</v>
      </c>
      <c r="D49" s="57">
        <v>87.550003000000004</v>
      </c>
      <c r="E49" s="239">
        <v>88.25</v>
      </c>
      <c r="F49" s="64">
        <v>88.25</v>
      </c>
      <c r="G49" s="76">
        <f t="shared" si="1"/>
        <v>-1.5004437786661348E-2</v>
      </c>
      <c r="H49" s="77">
        <f t="shared" si="0"/>
        <v>1.0769929585726967</v>
      </c>
    </row>
    <row r="50" spans="1:8" ht="15.75" thickBot="1" x14ac:dyDescent="0.3">
      <c r="A50" s="57" t="s">
        <v>43</v>
      </c>
      <c r="B50" s="57">
        <v>88</v>
      </c>
      <c r="C50" s="242">
        <v>88.5</v>
      </c>
      <c r="D50" s="57">
        <v>85.449996999999996</v>
      </c>
      <c r="E50" s="239">
        <v>86.25</v>
      </c>
      <c r="F50" s="64">
        <v>86.25</v>
      </c>
      <c r="G50" s="76">
        <f t="shared" si="1"/>
        <v>-8.9989694631938712E-3</v>
      </c>
      <c r="H50" s="77">
        <f t="shared" si="0"/>
        <v>0.98990929034571717</v>
      </c>
    </row>
    <row r="51" spans="1:8" ht="15.75" thickBot="1" x14ac:dyDescent="0.3">
      <c r="A51" s="57" t="s">
        <v>44</v>
      </c>
      <c r="B51" s="57">
        <v>86.25</v>
      </c>
      <c r="C51" s="242">
        <v>86.25</v>
      </c>
      <c r="D51" s="57">
        <v>83</v>
      </c>
      <c r="E51" s="239">
        <v>83.800003000000004</v>
      </c>
      <c r="F51" s="64">
        <v>83.800003000000004</v>
      </c>
      <c r="G51" s="76">
        <f t="shared" si="1"/>
        <v>-2.575249610241474E-2</v>
      </c>
      <c r="H51" s="77">
        <f t="shared" si="0"/>
        <v>0.74498739191445729</v>
      </c>
    </row>
    <row r="52" spans="1:8" ht="15.75" thickBot="1" x14ac:dyDescent="0.3">
      <c r="A52" s="57" t="s">
        <v>45</v>
      </c>
      <c r="B52" s="57">
        <v>84.199996999999996</v>
      </c>
      <c r="C52" s="242">
        <v>84.75</v>
      </c>
      <c r="D52" s="57">
        <v>82.550003000000004</v>
      </c>
      <c r="E52" s="239">
        <v>82.949996999999996</v>
      </c>
      <c r="F52" s="64">
        <v>82.949996999999996</v>
      </c>
      <c r="G52" s="76">
        <f t="shared" si="1"/>
        <v>-1.7544309650909508E-2</v>
      </c>
      <c r="H52" s="77">
        <f t="shared" si="0"/>
        <v>0.58170612629361729</v>
      </c>
    </row>
    <row r="53" spans="1:8" ht="15.75" thickBot="1" x14ac:dyDescent="0.3">
      <c r="A53" s="57" t="s">
        <v>46</v>
      </c>
      <c r="B53" s="57">
        <v>83.5</v>
      </c>
      <c r="C53" s="242">
        <v>85.150002000000001</v>
      </c>
      <c r="D53" s="57">
        <v>83.050003000000004</v>
      </c>
      <c r="E53" s="239">
        <v>83.75</v>
      </c>
      <c r="F53" s="64">
        <v>83.75</v>
      </c>
      <c r="G53" s="76">
        <f t="shared" si="1"/>
        <v>4.7086843360998496E-3</v>
      </c>
      <c r="H53" s="77">
        <f t="shared" si="0"/>
        <v>0.62524801483419556</v>
      </c>
    </row>
    <row r="54" spans="1:8" ht="15.75" thickBot="1" x14ac:dyDescent="0.3">
      <c r="A54" s="57" t="s">
        <v>47</v>
      </c>
      <c r="B54" s="57">
        <v>84</v>
      </c>
      <c r="C54" s="242">
        <v>86.699996999999996</v>
      </c>
      <c r="D54" s="57">
        <v>84</v>
      </c>
      <c r="E54" s="239">
        <v>84.949996999999996</v>
      </c>
      <c r="F54" s="64">
        <v>84.949996999999996</v>
      </c>
      <c r="G54" s="76">
        <f t="shared" si="1"/>
        <v>1.8039418587760047E-2</v>
      </c>
      <c r="H54" s="77">
        <f t="shared" si="0"/>
        <v>0.79397144503817763</v>
      </c>
    </row>
    <row r="55" spans="1:8" ht="15.75" thickBot="1" x14ac:dyDescent="0.3">
      <c r="A55" s="57" t="s">
        <v>48</v>
      </c>
      <c r="B55" s="57">
        <v>83.699996999999996</v>
      </c>
      <c r="C55" s="242">
        <v>84.75</v>
      </c>
      <c r="D55" s="57">
        <v>82.5</v>
      </c>
      <c r="E55" s="239">
        <v>82.650002000000001</v>
      </c>
      <c r="F55" s="64">
        <v>82.650002000000001</v>
      </c>
      <c r="G55" s="76">
        <f t="shared" si="1"/>
        <v>-2.2748102923859762E-2</v>
      </c>
      <c r="H55" s="77">
        <f t="shared" si="0"/>
        <v>0.58170612629361729</v>
      </c>
    </row>
    <row r="56" spans="1:8" ht="15.75" thickBot="1" x14ac:dyDescent="0.3">
      <c r="A56" s="58">
        <v>44199</v>
      </c>
      <c r="B56" s="57">
        <v>83.699996999999996</v>
      </c>
      <c r="C56" s="242">
        <v>84.949996999999996</v>
      </c>
      <c r="D56" s="57">
        <v>82.800003000000004</v>
      </c>
      <c r="E56" s="239">
        <v>83.25</v>
      </c>
      <c r="F56" s="64">
        <v>83.25</v>
      </c>
      <c r="G56" s="76">
        <f t="shared" si="1"/>
        <v>2.3570665424895612E-3</v>
      </c>
      <c r="H56" s="77">
        <f t="shared" si="0"/>
        <v>0.60347663514719763</v>
      </c>
    </row>
    <row r="57" spans="1:8" ht="15.75" thickBot="1" x14ac:dyDescent="0.3">
      <c r="A57" s="58">
        <v>44230</v>
      </c>
      <c r="B57" s="57">
        <v>83.5</v>
      </c>
      <c r="C57" s="242">
        <v>84.900002000000001</v>
      </c>
      <c r="D57" s="57">
        <v>83.199996999999996</v>
      </c>
      <c r="E57" s="239">
        <v>83.849997999999999</v>
      </c>
      <c r="F57" s="64">
        <v>83.849997999999999</v>
      </c>
      <c r="G57" s="76">
        <f t="shared" si="1"/>
        <v>-5.8869592862187425E-4</v>
      </c>
      <c r="H57" s="77">
        <f t="shared" si="0"/>
        <v>0.59803447056405556</v>
      </c>
    </row>
    <row r="58" spans="1:8" ht="15.75" thickBot="1" x14ac:dyDescent="0.3">
      <c r="A58" s="58">
        <v>44258</v>
      </c>
      <c r="B58" s="57">
        <v>84.900002000000001</v>
      </c>
      <c r="C58" s="242">
        <v>89.800003000000004</v>
      </c>
      <c r="D58" s="57">
        <v>83.599997999999999</v>
      </c>
      <c r="E58" s="239">
        <v>88.849997999999999</v>
      </c>
      <c r="F58" s="64">
        <v>88.849997999999999</v>
      </c>
      <c r="G58" s="76">
        <f t="shared" si="1"/>
        <v>5.6110891841298464E-2</v>
      </c>
      <c r="H58" s="77">
        <f t="shared" si="0"/>
        <v>1.1314200471129767</v>
      </c>
    </row>
    <row r="59" spans="1:8" ht="15.75" thickBot="1" x14ac:dyDescent="0.3">
      <c r="A59" s="58">
        <v>44289</v>
      </c>
      <c r="B59" s="57">
        <v>86.5</v>
      </c>
      <c r="C59" s="242">
        <v>90.599997999999999</v>
      </c>
      <c r="D59" s="57">
        <v>86</v>
      </c>
      <c r="E59" s="239">
        <v>87.550003000000004</v>
      </c>
      <c r="F59" s="64">
        <v>87.550003000000004</v>
      </c>
      <c r="G59" s="76">
        <f t="shared" si="1"/>
        <v>8.869182258152428E-3</v>
      </c>
      <c r="H59" s="77">
        <f t="shared" si="0"/>
        <v>1.2185028445065389</v>
      </c>
    </row>
    <row r="60" spans="1:8" ht="15.75" thickBot="1" x14ac:dyDescent="0.3">
      <c r="A60" s="58">
        <v>44319</v>
      </c>
      <c r="B60" s="57">
        <v>87.5</v>
      </c>
      <c r="C60" s="242">
        <v>87.949996999999996</v>
      </c>
      <c r="D60" s="57">
        <v>84.300003000000004</v>
      </c>
      <c r="E60" s="239">
        <v>84.949996999999996</v>
      </c>
      <c r="F60" s="64">
        <v>84.949996999999996</v>
      </c>
      <c r="G60" s="76">
        <f t="shared" si="1"/>
        <v>-2.9685753900601571E-2</v>
      </c>
      <c r="H60" s="77">
        <f t="shared" si="0"/>
        <v>0.93003916638887751</v>
      </c>
    </row>
    <row r="61" spans="1:8" ht="15.75" thickBot="1" x14ac:dyDescent="0.3">
      <c r="A61" s="58">
        <v>44411</v>
      </c>
      <c r="B61" s="57">
        <v>84.849997999999999</v>
      </c>
      <c r="C61" s="242">
        <v>86.349997999999999</v>
      </c>
      <c r="D61" s="57">
        <v>83.599997999999999</v>
      </c>
      <c r="E61" s="239">
        <v>84.599997999999999</v>
      </c>
      <c r="F61" s="64">
        <v>84.599997999999999</v>
      </c>
      <c r="G61" s="76">
        <f t="shared" si="1"/>
        <v>-1.8359655642141107E-2</v>
      </c>
      <c r="H61" s="77">
        <f t="shared" si="0"/>
        <v>0.75587259191415901</v>
      </c>
    </row>
    <row r="62" spans="1:8" ht="15.75" thickBot="1" x14ac:dyDescent="0.3">
      <c r="A62" s="58">
        <v>44442</v>
      </c>
      <c r="B62" s="57">
        <v>84.599997999999999</v>
      </c>
      <c r="C62" s="242">
        <v>85.400002000000001</v>
      </c>
      <c r="D62" s="57">
        <v>82.800003000000004</v>
      </c>
      <c r="E62" s="239">
        <v>83.5</v>
      </c>
      <c r="F62" s="64">
        <v>83.5</v>
      </c>
      <c r="G62" s="76">
        <f t="shared" si="1"/>
        <v>-1.1062657217407814E-2</v>
      </c>
      <c r="H62" s="77">
        <f t="shared" si="0"/>
        <v>0.65246155910433556</v>
      </c>
    </row>
    <row r="63" spans="1:8" ht="15.75" thickBot="1" x14ac:dyDescent="0.3">
      <c r="A63" s="58">
        <v>44472</v>
      </c>
      <c r="B63" s="57">
        <v>85.25</v>
      </c>
      <c r="C63" s="242">
        <v>85.900002000000001</v>
      </c>
      <c r="D63" s="57">
        <v>82.699996999999996</v>
      </c>
      <c r="E63" s="239">
        <v>83.099997999999999</v>
      </c>
      <c r="F63" s="64">
        <v>83.099997999999999</v>
      </c>
      <c r="G63" s="76">
        <f t="shared" si="1"/>
        <v>5.8377280593687473E-3</v>
      </c>
      <c r="H63" s="77">
        <f t="shared" si="0"/>
        <v>0.70688864764461545</v>
      </c>
    </row>
    <row r="64" spans="1:8" ht="15.75" thickBot="1" x14ac:dyDescent="0.3">
      <c r="A64" s="58">
        <v>44533</v>
      </c>
      <c r="B64" s="57">
        <v>83.949996999999996</v>
      </c>
      <c r="C64" s="242">
        <v>84.199996999999996</v>
      </c>
      <c r="D64" s="57">
        <v>82</v>
      </c>
      <c r="E64" s="239">
        <v>82.550003000000004</v>
      </c>
      <c r="F64" s="64">
        <v>82.550003000000004</v>
      </c>
      <c r="G64" s="76">
        <f t="shared" si="1"/>
        <v>-1.9988966654269798E-2</v>
      </c>
      <c r="H64" s="77">
        <f t="shared" si="0"/>
        <v>0.52183600233677774</v>
      </c>
    </row>
    <row r="65" spans="1:8" ht="15.75" thickBot="1" x14ac:dyDescent="0.3">
      <c r="A65" s="57" t="s">
        <v>49</v>
      </c>
      <c r="B65" s="57">
        <v>83.25</v>
      </c>
      <c r="C65" s="242">
        <v>83.25</v>
      </c>
      <c r="D65" s="57">
        <v>79.650002000000001</v>
      </c>
      <c r="E65" s="239">
        <v>80.75</v>
      </c>
      <c r="F65" s="64">
        <v>80.75</v>
      </c>
      <c r="G65" s="76">
        <f t="shared" si="1"/>
        <v>-1.1346756758273464E-2</v>
      </c>
      <c r="H65" s="77">
        <f t="shared" si="0"/>
        <v>0.4184248606727774</v>
      </c>
    </row>
    <row r="66" spans="1:8" ht="15.75" thickBot="1" x14ac:dyDescent="0.3">
      <c r="A66" s="57" t="s">
        <v>50</v>
      </c>
      <c r="B66" s="57">
        <v>80.599997999999999</v>
      </c>
      <c r="C66" s="242">
        <v>80.599997999999999</v>
      </c>
      <c r="D66" s="57">
        <v>78.699996999999996</v>
      </c>
      <c r="E66" s="239">
        <v>79.150002000000001</v>
      </c>
      <c r="F66" s="64">
        <v>79.150002000000001</v>
      </c>
      <c r="G66" s="76">
        <f t="shared" si="1"/>
        <v>-3.2349504161866743E-2</v>
      </c>
      <c r="H66" s="77">
        <f t="shared" si="0"/>
        <v>0.12996107370093929</v>
      </c>
    </row>
    <row r="67" spans="1:8" ht="15.75" thickBot="1" x14ac:dyDescent="0.3">
      <c r="A67" s="57" t="s">
        <v>51</v>
      </c>
      <c r="B67" s="57">
        <v>78.300003000000004</v>
      </c>
      <c r="C67" s="242">
        <v>81.800003000000004</v>
      </c>
      <c r="D67" s="57">
        <v>77.050003000000004</v>
      </c>
      <c r="E67" s="239">
        <v>77.900002000000001</v>
      </c>
      <c r="F67" s="64">
        <v>77.900002000000001</v>
      </c>
      <c r="G67" s="76">
        <f t="shared" si="1"/>
        <v>1.4778655584830783E-2</v>
      </c>
      <c r="H67" s="77">
        <f t="shared" si="0"/>
        <v>0.26058663046849712</v>
      </c>
    </row>
    <row r="68" spans="1:8" ht="15.75" thickBot="1" x14ac:dyDescent="0.3">
      <c r="A68" s="57" t="s">
        <v>52</v>
      </c>
      <c r="B68" s="57">
        <v>77.800003000000004</v>
      </c>
      <c r="C68" s="242">
        <v>79</v>
      </c>
      <c r="D68" s="57">
        <v>74.599997999999999</v>
      </c>
      <c r="E68" s="239">
        <v>75.349997999999999</v>
      </c>
      <c r="F68" s="64">
        <v>75.349997999999999</v>
      </c>
      <c r="G68" s="76">
        <f t="shared" si="1"/>
        <v>-3.4829427816495846E-2</v>
      </c>
      <c r="H68" s="77">
        <f t="shared" ref="H68:H131" si="2">STANDARDIZE(C68,$O$5,$O$11)</f>
        <v>-4.4205391919602405E-2</v>
      </c>
    </row>
    <row r="69" spans="1:8" ht="15.75" thickBot="1" x14ac:dyDescent="0.3">
      <c r="A69" s="57" t="s">
        <v>53</v>
      </c>
      <c r="B69" s="57">
        <v>73</v>
      </c>
      <c r="C69" s="242">
        <v>74.300003000000004</v>
      </c>
      <c r="D69" s="57">
        <v>69.25</v>
      </c>
      <c r="E69" s="239">
        <v>71.800003000000004</v>
      </c>
      <c r="F69" s="64">
        <v>71.800003000000004</v>
      </c>
      <c r="G69" s="76">
        <f t="shared" ref="G69:G132" si="3">LN(C69/C68)</f>
        <v>-6.1336860366458128E-2</v>
      </c>
      <c r="H69" s="77">
        <f t="shared" si="2"/>
        <v>-0.55581969763570249</v>
      </c>
    </row>
    <row r="70" spans="1:8" ht="15.75" thickBot="1" x14ac:dyDescent="0.3">
      <c r="A70" s="57" t="s">
        <v>54</v>
      </c>
      <c r="B70" s="57">
        <v>72.949996999999996</v>
      </c>
      <c r="C70" s="242">
        <v>77</v>
      </c>
      <c r="D70" s="57">
        <v>71.849997999999999</v>
      </c>
      <c r="E70" s="239">
        <v>76.400002000000001</v>
      </c>
      <c r="F70" s="64">
        <v>76.400002000000001</v>
      </c>
      <c r="G70" s="76">
        <f t="shared" si="3"/>
        <v>3.5694429753120434E-2</v>
      </c>
      <c r="H70" s="77">
        <f t="shared" si="2"/>
        <v>-0.26191374608072232</v>
      </c>
    </row>
    <row r="71" spans="1:8" ht="15.75" thickBot="1" x14ac:dyDescent="0.3">
      <c r="A71" s="57" t="s">
        <v>55</v>
      </c>
      <c r="B71" s="57">
        <v>77</v>
      </c>
      <c r="C71" s="242">
        <v>77.900002000000001</v>
      </c>
      <c r="D71" s="57">
        <v>74.550003000000004</v>
      </c>
      <c r="E71" s="239">
        <v>74.75</v>
      </c>
      <c r="F71" s="64">
        <v>74.75</v>
      </c>
      <c r="G71" s="76">
        <f t="shared" si="3"/>
        <v>1.1620556696959257E-2</v>
      </c>
      <c r="H71" s="77">
        <f t="shared" si="2"/>
        <v>-0.16394476899986413</v>
      </c>
    </row>
    <row r="72" spans="1:8" ht="15.75" thickBot="1" x14ac:dyDescent="0.3">
      <c r="A72" s="57" t="s">
        <v>56</v>
      </c>
      <c r="B72" s="57">
        <v>72.349997999999999</v>
      </c>
      <c r="C72" s="242">
        <v>73.949996999999996</v>
      </c>
      <c r="D72" s="57">
        <v>71.599997999999999</v>
      </c>
      <c r="E72" s="239">
        <v>71.849997999999999</v>
      </c>
      <c r="F72" s="64">
        <v>71.849997999999999</v>
      </c>
      <c r="G72" s="76">
        <f t="shared" si="3"/>
        <v>-5.2036829961786595E-2</v>
      </c>
      <c r="H72" s="77">
        <f t="shared" si="2"/>
        <v>-0.59391931273896181</v>
      </c>
    </row>
    <row r="73" spans="1:8" ht="15.75" thickBot="1" x14ac:dyDescent="0.3">
      <c r="A73" s="57" t="s">
        <v>57</v>
      </c>
      <c r="B73" s="57">
        <v>72.099997999999999</v>
      </c>
      <c r="C73" s="242">
        <v>72.550003000000004</v>
      </c>
      <c r="D73" s="57">
        <v>68.349997999999999</v>
      </c>
      <c r="E73" s="239">
        <v>68.75</v>
      </c>
      <c r="F73" s="64">
        <v>68.75</v>
      </c>
      <c r="G73" s="76">
        <f t="shared" si="3"/>
        <v>-1.9113127907867997E-2</v>
      </c>
      <c r="H73" s="77">
        <f t="shared" si="2"/>
        <v>-0.74631450752668249</v>
      </c>
    </row>
    <row r="74" spans="1:8" ht="15.75" thickBot="1" x14ac:dyDescent="0.3">
      <c r="A74" s="57" t="s">
        <v>58</v>
      </c>
      <c r="B74" s="57">
        <v>69</v>
      </c>
      <c r="C74" s="242">
        <v>70.75</v>
      </c>
      <c r="D74" s="57">
        <v>68.900002000000001</v>
      </c>
      <c r="E74" s="239">
        <v>69.25</v>
      </c>
      <c r="F74" s="64">
        <v>69.25</v>
      </c>
      <c r="G74" s="76">
        <f t="shared" si="3"/>
        <v>-2.5123484157641623E-2</v>
      </c>
      <c r="H74" s="77">
        <f t="shared" si="2"/>
        <v>-0.94225235283422204</v>
      </c>
    </row>
    <row r="75" spans="1:8" ht="15.75" thickBot="1" x14ac:dyDescent="0.3">
      <c r="A75" s="57" t="s">
        <v>59</v>
      </c>
      <c r="B75" s="57">
        <v>69.599997999999999</v>
      </c>
      <c r="C75" s="242">
        <v>70.099997999999999</v>
      </c>
      <c r="D75" s="57">
        <v>68</v>
      </c>
      <c r="E75" s="239">
        <v>68.349997999999999</v>
      </c>
      <c r="F75" s="64">
        <v>68.349997999999999</v>
      </c>
      <c r="G75" s="76">
        <f t="shared" si="3"/>
        <v>-9.2297710134734492E-3</v>
      </c>
      <c r="H75" s="77">
        <f t="shared" si="2"/>
        <v>-1.0130077856449402</v>
      </c>
    </row>
    <row r="76" spans="1:8" ht="15.75" thickBot="1" x14ac:dyDescent="0.3">
      <c r="A76" s="57" t="s">
        <v>60</v>
      </c>
      <c r="B76" s="57">
        <v>68.800003000000004</v>
      </c>
      <c r="C76" s="242">
        <v>71.199996999999996</v>
      </c>
      <c r="D76" s="57">
        <v>68.599997999999999</v>
      </c>
      <c r="E76" s="239">
        <v>69.300003000000004</v>
      </c>
      <c r="F76" s="64">
        <v>69.300003000000004</v>
      </c>
      <c r="G76" s="76">
        <f t="shared" si="3"/>
        <v>1.5570010773224136E-2</v>
      </c>
      <c r="H76" s="77">
        <f t="shared" si="2"/>
        <v>-0.8932682997105017</v>
      </c>
    </row>
    <row r="77" spans="1:8" ht="15.75" thickBot="1" x14ac:dyDescent="0.3">
      <c r="A77" s="58">
        <v>44200</v>
      </c>
      <c r="B77" s="57">
        <v>70.199996999999996</v>
      </c>
      <c r="C77" s="242">
        <v>72.599997999999999</v>
      </c>
      <c r="D77" s="57">
        <v>69.699996999999996</v>
      </c>
      <c r="E77" s="239">
        <v>72.150002000000001</v>
      </c>
      <c r="F77" s="64">
        <v>72.150002000000001</v>
      </c>
      <c r="G77" s="76">
        <f t="shared" si="3"/>
        <v>1.9472117999443071E-2</v>
      </c>
      <c r="H77" s="77">
        <f t="shared" si="2"/>
        <v>-0.74087234294354032</v>
      </c>
    </row>
    <row r="78" spans="1:8" ht="15.75" thickBot="1" x14ac:dyDescent="0.3">
      <c r="A78" s="58">
        <v>44320</v>
      </c>
      <c r="B78" s="57">
        <v>71</v>
      </c>
      <c r="C78" s="242">
        <v>71.199996999999996</v>
      </c>
      <c r="D78" s="57">
        <v>68</v>
      </c>
      <c r="E78" s="239">
        <v>68.75</v>
      </c>
      <c r="F78" s="64">
        <v>68.75</v>
      </c>
      <c r="G78" s="76">
        <f t="shared" si="3"/>
        <v>-1.9472117999442935E-2</v>
      </c>
      <c r="H78" s="77">
        <f t="shared" si="2"/>
        <v>-0.8932682997105017</v>
      </c>
    </row>
    <row r="79" spans="1:8" ht="15.75" thickBot="1" x14ac:dyDescent="0.3">
      <c r="A79" s="58">
        <v>44351</v>
      </c>
      <c r="B79" s="57">
        <v>68.75</v>
      </c>
      <c r="C79" s="242">
        <v>69.800003000000004</v>
      </c>
      <c r="D79" s="57">
        <v>68.099997999999999</v>
      </c>
      <c r="E79" s="239">
        <v>69.400002000000001</v>
      </c>
      <c r="F79" s="64">
        <v>69.400002000000001</v>
      </c>
      <c r="G79" s="76">
        <f t="shared" si="3"/>
        <v>-1.9858723534829089E-2</v>
      </c>
      <c r="H79" s="77">
        <f t="shared" si="2"/>
        <v>-1.0456634944982224</v>
      </c>
    </row>
    <row r="80" spans="1:8" ht="15.75" thickBot="1" x14ac:dyDescent="0.3">
      <c r="A80" s="58">
        <v>44381</v>
      </c>
      <c r="B80" s="57">
        <v>69</v>
      </c>
      <c r="C80" s="242">
        <v>72.400002000000001</v>
      </c>
      <c r="D80" s="57">
        <v>68.75</v>
      </c>
      <c r="E80" s="239">
        <v>71.849997999999999</v>
      </c>
      <c r="F80" s="64">
        <v>71.849997999999999</v>
      </c>
      <c r="G80" s="76">
        <f t="shared" si="3"/>
        <v>3.6572274267711022E-2</v>
      </c>
      <c r="H80" s="77">
        <f t="shared" si="2"/>
        <v>-0.76264274294294387</v>
      </c>
    </row>
    <row r="81" spans="1:8" ht="15.75" thickBot="1" x14ac:dyDescent="0.3">
      <c r="A81" s="58">
        <v>44412</v>
      </c>
      <c r="B81" s="57">
        <v>71.849997999999999</v>
      </c>
      <c r="C81" s="242">
        <v>72.199996999999996</v>
      </c>
      <c r="D81" s="57">
        <v>70.5</v>
      </c>
      <c r="E81" s="239">
        <v>71.449996999999996</v>
      </c>
      <c r="F81" s="64">
        <v>71.449996999999996</v>
      </c>
      <c r="G81" s="76">
        <f t="shared" si="3"/>
        <v>-2.7663226684466339E-3</v>
      </c>
      <c r="H81" s="77">
        <f t="shared" si="2"/>
        <v>-0.7844141226299417</v>
      </c>
    </row>
    <row r="82" spans="1:8" ht="15.75" thickBot="1" x14ac:dyDescent="0.3">
      <c r="A82" s="58">
        <v>44443</v>
      </c>
      <c r="B82" s="57">
        <v>70.650002000000001</v>
      </c>
      <c r="C82" s="242">
        <v>71.449996999999996</v>
      </c>
      <c r="D82" s="57">
        <v>70.150002000000001</v>
      </c>
      <c r="E82" s="239">
        <v>71.050003000000004</v>
      </c>
      <c r="F82" s="64">
        <v>71.050003000000004</v>
      </c>
      <c r="G82" s="76">
        <f t="shared" si="3"/>
        <v>-1.0442141959061431E-2</v>
      </c>
      <c r="H82" s="77">
        <f t="shared" si="2"/>
        <v>-0.8660547554403617</v>
      </c>
    </row>
    <row r="83" spans="1:8" ht="15.75" thickBot="1" x14ac:dyDescent="0.3">
      <c r="A83" s="58">
        <v>44534</v>
      </c>
      <c r="B83" s="57">
        <v>68</v>
      </c>
      <c r="C83" s="242">
        <v>69</v>
      </c>
      <c r="D83" s="57">
        <v>65.199996999999996</v>
      </c>
      <c r="E83" s="239">
        <v>66.349997999999999</v>
      </c>
      <c r="F83" s="64">
        <v>66.349997999999999</v>
      </c>
      <c r="G83" s="76">
        <f t="shared" si="3"/>
        <v>-3.4891357791212288E-2</v>
      </c>
      <c r="H83" s="77">
        <f t="shared" si="2"/>
        <v>-1.1327471627252019</v>
      </c>
    </row>
    <row r="84" spans="1:8" ht="15.75" thickBot="1" x14ac:dyDescent="0.3">
      <c r="A84" s="57" t="s">
        <v>61</v>
      </c>
      <c r="B84" s="57">
        <v>65.199996999999996</v>
      </c>
      <c r="C84" s="242">
        <v>70.449996999999996</v>
      </c>
      <c r="D84" s="57">
        <v>65.199996999999996</v>
      </c>
      <c r="E84" s="239">
        <v>68.199996999999996</v>
      </c>
      <c r="F84" s="64">
        <v>68.199996999999996</v>
      </c>
      <c r="G84" s="76">
        <f t="shared" si="3"/>
        <v>2.0796691164036474E-2</v>
      </c>
      <c r="H84" s="77">
        <f t="shared" si="2"/>
        <v>-0.9749089325209217</v>
      </c>
    </row>
    <row r="85" spans="1:8" ht="15.75" thickBot="1" x14ac:dyDescent="0.3">
      <c r="A85" s="57" t="s">
        <v>62</v>
      </c>
      <c r="B85" s="57">
        <v>68</v>
      </c>
      <c r="C85" s="242">
        <v>68.25</v>
      </c>
      <c r="D85" s="57">
        <v>65.5</v>
      </c>
      <c r="E85" s="239">
        <v>66.75</v>
      </c>
      <c r="F85" s="64">
        <v>66.75</v>
      </c>
      <c r="G85" s="76">
        <f t="shared" si="3"/>
        <v>-3.1725761696226693E-2</v>
      </c>
      <c r="H85" s="77">
        <f t="shared" si="2"/>
        <v>-1.2143877955356219</v>
      </c>
    </row>
    <row r="86" spans="1:8" ht="15.75" thickBot="1" x14ac:dyDescent="0.3">
      <c r="A86" s="57" t="s">
        <v>63</v>
      </c>
      <c r="B86" s="57">
        <v>67.400002000000001</v>
      </c>
      <c r="C86" s="242">
        <v>68.199996999999996</v>
      </c>
      <c r="D86" s="57">
        <v>65.699996999999996</v>
      </c>
      <c r="E86" s="239">
        <v>65.900002000000001</v>
      </c>
      <c r="F86" s="64">
        <v>65.900002000000001</v>
      </c>
      <c r="G86" s="76">
        <f t="shared" si="3"/>
        <v>-7.3291320392352875E-4</v>
      </c>
      <c r="H86" s="77">
        <f t="shared" si="2"/>
        <v>-1.2198308309521815</v>
      </c>
    </row>
    <row r="87" spans="1:8" ht="15.75" thickBot="1" x14ac:dyDescent="0.3">
      <c r="A87" s="57" t="s">
        <v>64</v>
      </c>
      <c r="B87" s="57">
        <v>63</v>
      </c>
      <c r="C87" s="242">
        <v>63</v>
      </c>
      <c r="D87" s="57">
        <v>61.049999</v>
      </c>
      <c r="E87" s="239">
        <v>61.299999</v>
      </c>
      <c r="F87" s="64">
        <v>61.299999</v>
      </c>
      <c r="G87" s="76">
        <f t="shared" si="3"/>
        <v>-7.9309794469612921E-2</v>
      </c>
      <c r="H87" s="77">
        <f t="shared" si="2"/>
        <v>-1.7858722252085617</v>
      </c>
    </row>
    <row r="88" spans="1:8" ht="15.75" thickBot="1" x14ac:dyDescent="0.3">
      <c r="A88" s="57" t="s">
        <v>65</v>
      </c>
      <c r="B88" s="57">
        <v>62.25</v>
      </c>
      <c r="C88" s="242">
        <v>63.400002000000001</v>
      </c>
      <c r="D88" s="57">
        <v>60.549999</v>
      </c>
      <c r="E88" s="239">
        <v>61.450001</v>
      </c>
      <c r="F88" s="64">
        <v>61.450001</v>
      </c>
      <c r="G88" s="76">
        <f t="shared" si="3"/>
        <v>6.3291665973884137E-3</v>
      </c>
      <c r="H88" s="77">
        <f t="shared" si="2"/>
        <v>-1.7423303366679834</v>
      </c>
    </row>
    <row r="89" spans="1:8" ht="15.75" thickBot="1" x14ac:dyDescent="0.3">
      <c r="A89" s="57" t="s">
        <v>66</v>
      </c>
      <c r="B89" s="57">
        <v>60.549999</v>
      </c>
      <c r="C89" s="242">
        <v>60.900002000000001</v>
      </c>
      <c r="D89" s="57">
        <v>59.400002000000001</v>
      </c>
      <c r="E89" s="239">
        <v>60.049999</v>
      </c>
      <c r="F89" s="64">
        <v>60.049999</v>
      </c>
      <c r="G89" s="76">
        <f t="shared" si="3"/>
        <v>-4.0230685432347764E-2</v>
      </c>
      <c r="H89" s="77">
        <f t="shared" si="2"/>
        <v>-2.0144657793693832</v>
      </c>
    </row>
    <row r="90" spans="1:8" ht="15.75" thickBot="1" x14ac:dyDescent="0.3">
      <c r="A90" s="57" t="s">
        <v>67</v>
      </c>
      <c r="B90" s="57">
        <v>60</v>
      </c>
      <c r="C90" s="242">
        <v>61.299999</v>
      </c>
      <c r="D90" s="57">
        <v>59.549999</v>
      </c>
      <c r="E90" s="239">
        <v>60.799999</v>
      </c>
      <c r="F90" s="64">
        <v>60.799999</v>
      </c>
      <c r="G90" s="76">
        <f t="shared" si="3"/>
        <v>6.5466190723786353E-3</v>
      </c>
      <c r="H90" s="77">
        <f t="shared" si="2"/>
        <v>-1.9709244350996906</v>
      </c>
    </row>
    <row r="91" spans="1:8" ht="15.75" thickBot="1" x14ac:dyDescent="0.3">
      <c r="A91" s="57" t="s">
        <v>68</v>
      </c>
      <c r="B91" s="57">
        <v>61.950001</v>
      </c>
      <c r="C91" s="242">
        <v>63.650002000000001</v>
      </c>
      <c r="D91" s="57">
        <v>61.200001</v>
      </c>
      <c r="E91" s="239">
        <v>62</v>
      </c>
      <c r="F91" s="64">
        <v>62</v>
      </c>
      <c r="G91" s="76">
        <f t="shared" si="3"/>
        <v>3.7619529796301406E-2</v>
      </c>
      <c r="H91" s="77">
        <f t="shared" si="2"/>
        <v>-1.7151167923978434</v>
      </c>
    </row>
    <row r="92" spans="1:8" ht="15.75" thickBot="1" x14ac:dyDescent="0.3">
      <c r="A92" s="57" t="s">
        <v>69</v>
      </c>
      <c r="B92" s="57">
        <v>63</v>
      </c>
      <c r="C92" s="242">
        <v>65</v>
      </c>
      <c r="D92" s="57">
        <v>62.599997999999999</v>
      </c>
      <c r="E92" s="239">
        <v>64.75</v>
      </c>
      <c r="F92" s="64">
        <v>64.75</v>
      </c>
      <c r="G92" s="76">
        <f t="shared" si="3"/>
        <v>2.0987913470383888E-2</v>
      </c>
      <c r="H92" s="77">
        <f t="shared" si="2"/>
        <v>-1.5681638710474417</v>
      </c>
    </row>
    <row r="93" spans="1:8" ht="15.75" thickBot="1" x14ac:dyDescent="0.3">
      <c r="A93" s="57" t="s">
        <v>70</v>
      </c>
      <c r="B93" s="57">
        <v>65.5</v>
      </c>
      <c r="C93" s="242">
        <v>65.949996999999996</v>
      </c>
      <c r="D93" s="57">
        <v>63.700001</v>
      </c>
      <c r="E93" s="239">
        <v>64.800003000000004</v>
      </c>
      <c r="F93" s="64">
        <v>64.800003000000004</v>
      </c>
      <c r="G93" s="76">
        <f t="shared" si="3"/>
        <v>1.4509563778678573E-2</v>
      </c>
      <c r="H93" s="77">
        <f t="shared" si="2"/>
        <v>-1.4647527293834415</v>
      </c>
    </row>
    <row r="94" spans="1:8" ht="15.75" thickBot="1" x14ac:dyDescent="0.3">
      <c r="A94" s="57" t="s">
        <v>71</v>
      </c>
      <c r="B94" s="57">
        <v>65.650002000000001</v>
      </c>
      <c r="C94" s="242">
        <v>66.099997999999999</v>
      </c>
      <c r="D94" s="57">
        <v>63.549999</v>
      </c>
      <c r="E94" s="239">
        <v>63.950001</v>
      </c>
      <c r="F94" s="64">
        <v>63.950001</v>
      </c>
      <c r="G94" s="76">
        <f t="shared" si="3"/>
        <v>2.2718829261383108E-3</v>
      </c>
      <c r="H94" s="77">
        <f t="shared" si="2"/>
        <v>-1.44842449396718</v>
      </c>
    </row>
    <row r="95" spans="1:8" ht="15.75" thickBot="1" x14ac:dyDescent="0.3">
      <c r="A95" s="57" t="s">
        <v>72</v>
      </c>
      <c r="B95" s="57">
        <v>63</v>
      </c>
      <c r="C95" s="242">
        <v>64</v>
      </c>
      <c r="D95" s="57">
        <v>62.5</v>
      </c>
      <c r="E95" s="239">
        <v>62.799999</v>
      </c>
      <c r="F95" s="64">
        <v>62.799999</v>
      </c>
      <c r="G95" s="76">
        <f t="shared" si="3"/>
        <v>-3.2285633240782173E-2</v>
      </c>
      <c r="H95" s="77">
        <f t="shared" si="2"/>
        <v>-1.6770180481280017</v>
      </c>
    </row>
    <row r="96" spans="1:8" ht="15.75" thickBot="1" x14ac:dyDescent="0.3">
      <c r="A96" s="58">
        <v>44260</v>
      </c>
      <c r="B96" s="57">
        <v>62.799999</v>
      </c>
      <c r="C96" s="242">
        <v>62.799999</v>
      </c>
      <c r="D96" s="57">
        <v>60.700001</v>
      </c>
      <c r="E96" s="239">
        <v>61.400002000000001</v>
      </c>
      <c r="F96" s="64">
        <v>61.400002000000001</v>
      </c>
      <c r="G96" s="76">
        <f t="shared" si="3"/>
        <v>-1.8928025809085876E-2</v>
      </c>
      <c r="H96" s="77">
        <f t="shared" si="2"/>
        <v>-1.8076431694788508</v>
      </c>
    </row>
    <row r="97" spans="1:8" ht="15.75" thickBot="1" x14ac:dyDescent="0.3">
      <c r="A97" s="58">
        <v>44291</v>
      </c>
      <c r="B97" s="57">
        <v>62</v>
      </c>
      <c r="C97" s="242">
        <v>63.299999</v>
      </c>
      <c r="D97" s="57">
        <v>61</v>
      </c>
      <c r="E97" s="239">
        <v>61.650002000000001</v>
      </c>
      <c r="F97" s="64">
        <v>61.650002000000001</v>
      </c>
      <c r="G97" s="76">
        <f t="shared" si="3"/>
        <v>7.9302558017560632E-3</v>
      </c>
      <c r="H97" s="77">
        <f t="shared" si="2"/>
        <v>-1.7532160809385708</v>
      </c>
    </row>
    <row r="98" spans="1:8" ht="15.75" thickBot="1" x14ac:dyDescent="0.3">
      <c r="A98" s="58">
        <v>44321</v>
      </c>
      <c r="B98" s="57">
        <v>61.900002000000001</v>
      </c>
      <c r="C98" s="242">
        <v>63.599997999999999</v>
      </c>
      <c r="D98" s="57">
        <v>61.25</v>
      </c>
      <c r="E98" s="239">
        <v>62.900002000000001</v>
      </c>
      <c r="F98" s="64">
        <v>62.900002000000001</v>
      </c>
      <c r="G98" s="76">
        <f t="shared" si="3"/>
        <v>4.7281255471930657E-3</v>
      </c>
      <c r="H98" s="77">
        <f t="shared" si="2"/>
        <v>-1.72055993666858</v>
      </c>
    </row>
    <row r="99" spans="1:8" ht="15.75" thickBot="1" x14ac:dyDescent="0.3">
      <c r="A99" s="58">
        <v>44352</v>
      </c>
      <c r="B99" s="57">
        <v>63.150002000000001</v>
      </c>
      <c r="C99" s="242">
        <v>63.5</v>
      </c>
      <c r="D99" s="57">
        <v>62.25</v>
      </c>
      <c r="E99" s="239">
        <v>62.75</v>
      </c>
      <c r="F99" s="64">
        <v>62.75</v>
      </c>
      <c r="G99" s="76">
        <f t="shared" si="3"/>
        <v>-1.5735330008890985E-3</v>
      </c>
      <c r="H99" s="77">
        <f t="shared" si="2"/>
        <v>-1.7314451366682817</v>
      </c>
    </row>
    <row r="100" spans="1:8" ht="15.75" thickBot="1" x14ac:dyDescent="0.3">
      <c r="A100" s="58">
        <v>44382</v>
      </c>
      <c r="B100" s="57">
        <v>62.75</v>
      </c>
      <c r="C100" s="242">
        <v>63.400002000000001</v>
      </c>
      <c r="D100" s="57">
        <v>62.5</v>
      </c>
      <c r="E100" s="239">
        <v>62.599997999999999</v>
      </c>
      <c r="F100" s="64">
        <v>62.599997999999999</v>
      </c>
      <c r="G100" s="76">
        <f t="shared" si="3"/>
        <v>-1.5760129097248394E-3</v>
      </c>
      <c r="H100" s="77">
        <f t="shared" si="2"/>
        <v>-1.7423303366679834</v>
      </c>
    </row>
    <row r="101" spans="1:8" ht="15.75" thickBot="1" x14ac:dyDescent="0.3">
      <c r="A101" s="58">
        <v>44474</v>
      </c>
      <c r="B101" s="57">
        <v>62.849997999999999</v>
      </c>
      <c r="C101" s="242">
        <v>63.849997999999999</v>
      </c>
      <c r="D101" s="57">
        <v>62.25</v>
      </c>
      <c r="E101" s="239">
        <v>63.599997999999999</v>
      </c>
      <c r="F101" s="64">
        <v>63.599997999999999</v>
      </c>
      <c r="G101" s="76">
        <f t="shared" si="3"/>
        <v>7.072658166212378E-3</v>
      </c>
      <c r="H101" s="77">
        <f t="shared" si="2"/>
        <v>-1.69334639239844</v>
      </c>
    </row>
    <row r="102" spans="1:8" ht="15.75" thickBot="1" x14ac:dyDescent="0.3">
      <c r="A102" s="58">
        <v>44505</v>
      </c>
      <c r="B102" s="57">
        <v>63</v>
      </c>
      <c r="C102" s="242">
        <v>70.199996999999996</v>
      </c>
      <c r="D102" s="57">
        <v>62.900002000000001</v>
      </c>
      <c r="E102" s="239">
        <v>69.650002000000001</v>
      </c>
      <c r="F102" s="64">
        <v>69.650002000000001</v>
      </c>
      <c r="G102" s="76">
        <f t="shared" si="3"/>
        <v>9.4811717141588273E-2</v>
      </c>
      <c r="H102" s="77">
        <f t="shared" si="2"/>
        <v>-1.0021224767910617</v>
      </c>
    </row>
    <row r="103" spans="1:8" ht="15.75" thickBot="1" x14ac:dyDescent="0.3">
      <c r="A103" s="58">
        <v>44535</v>
      </c>
      <c r="B103" s="57">
        <v>70.849997999999999</v>
      </c>
      <c r="C103" s="242">
        <v>73.400002000000001</v>
      </c>
      <c r="D103" s="57">
        <v>70.199996999999996</v>
      </c>
      <c r="E103" s="239">
        <v>71.849997999999999</v>
      </c>
      <c r="F103" s="64">
        <v>71.849997999999999</v>
      </c>
      <c r="G103" s="76">
        <f t="shared" si="3"/>
        <v>4.4575694571704245E-2</v>
      </c>
      <c r="H103" s="77">
        <f t="shared" si="2"/>
        <v>-0.65378856586238387</v>
      </c>
    </row>
    <row r="104" spans="1:8" ht="15.75" thickBot="1" x14ac:dyDescent="0.3">
      <c r="A104" s="57" t="s">
        <v>73</v>
      </c>
      <c r="B104" s="57">
        <v>73.099997999999999</v>
      </c>
      <c r="C104" s="242">
        <v>73.25</v>
      </c>
      <c r="D104" s="57">
        <v>68.300003000000004</v>
      </c>
      <c r="E104" s="239">
        <v>69.849997999999999</v>
      </c>
      <c r="F104" s="64">
        <v>69.849997999999999</v>
      </c>
      <c r="G104" s="76">
        <f t="shared" si="3"/>
        <v>-2.0457149712492955E-3</v>
      </c>
      <c r="H104" s="77">
        <f t="shared" si="2"/>
        <v>-0.67011691013282215</v>
      </c>
    </row>
    <row r="105" spans="1:8" ht="15.75" thickBot="1" x14ac:dyDescent="0.3">
      <c r="A105" s="57" t="s">
        <v>74</v>
      </c>
      <c r="B105" s="57">
        <v>70.849997999999999</v>
      </c>
      <c r="C105" s="242">
        <v>71.400002000000001</v>
      </c>
      <c r="D105" s="57">
        <v>69.699996999999996</v>
      </c>
      <c r="E105" s="239">
        <v>70.300003000000004</v>
      </c>
      <c r="F105" s="64">
        <v>70.300003000000004</v>
      </c>
      <c r="G105" s="76">
        <f t="shared" si="3"/>
        <v>-2.5580350540433856E-2</v>
      </c>
      <c r="H105" s="77">
        <f t="shared" si="2"/>
        <v>-0.87149692002350376</v>
      </c>
    </row>
    <row r="106" spans="1:8" ht="15.75" thickBot="1" x14ac:dyDescent="0.3">
      <c r="A106" s="57" t="s">
        <v>75</v>
      </c>
      <c r="B106" s="57">
        <v>71.849997999999999</v>
      </c>
      <c r="C106" s="242">
        <v>77.349997999999999</v>
      </c>
      <c r="D106" s="57">
        <v>71.25</v>
      </c>
      <c r="E106" s="239">
        <v>76.449996999999996</v>
      </c>
      <c r="F106" s="64">
        <v>76.449996999999996</v>
      </c>
      <c r="G106" s="76">
        <f t="shared" si="3"/>
        <v>8.0042653805835473E-2</v>
      </c>
      <c r="H106" s="77">
        <f t="shared" si="2"/>
        <v>-0.22381500181088054</v>
      </c>
    </row>
    <row r="107" spans="1:8" ht="15.75" thickBot="1" x14ac:dyDescent="0.3">
      <c r="A107" s="57" t="s">
        <v>76</v>
      </c>
      <c r="B107" s="57">
        <v>75.699996999999996</v>
      </c>
      <c r="C107" s="242">
        <v>78.449996999999996</v>
      </c>
      <c r="D107" s="57">
        <v>74.300003000000004</v>
      </c>
      <c r="E107" s="239">
        <v>75</v>
      </c>
      <c r="F107" s="64">
        <v>75</v>
      </c>
      <c r="G107" s="76">
        <f t="shared" si="3"/>
        <v>1.4120889775544614E-2</v>
      </c>
      <c r="H107" s="77">
        <f t="shared" si="2"/>
        <v>-0.10407551587644204</v>
      </c>
    </row>
    <row r="108" spans="1:8" ht="15.75" thickBot="1" x14ac:dyDescent="0.3">
      <c r="A108" s="57" t="s">
        <v>77</v>
      </c>
      <c r="B108" s="57">
        <v>75.199996999999996</v>
      </c>
      <c r="C108" s="242">
        <v>76.550003000000004</v>
      </c>
      <c r="D108" s="57">
        <v>74.300003000000004</v>
      </c>
      <c r="E108" s="239">
        <v>74.849997999999999</v>
      </c>
      <c r="F108" s="64">
        <v>74.849997999999999</v>
      </c>
      <c r="G108" s="76">
        <f t="shared" si="3"/>
        <v>-2.4517279644359159E-2</v>
      </c>
      <c r="H108" s="77">
        <f t="shared" si="2"/>
        <v>-0.3108977992044426</v>
      </c>
    </row>
    <row r="109" spans="1:8" ht="15.75" thickBot="1" x14ac:dyDescent="0.3">
      <c r="A109" s="57" t="s">
        <v>78</v>
      </c>
      <c r="B109" s="57">
        <v>75.699996999999996</v>
      </c>
      <c r="C109" s="242">
        <v>77.199996999999996</v>
      </c>
      <c r="D109" s="57">
        <v>75.199996999999996</v>
      </c>
      <c r="E109" s="239">
        <v>76.25</v>
      </c>
      <c r="F109" s="64">
        <v>76.25</v>
      </c>
      <c r="G109" s="76">
        <f t="shared" si="3"/>
        <v>8.4552568768622369E-3</v>
      </c>
      <c r="H109" s="77">
        <f t="shared" si="2"/>
        <v>-0.24014323722714198</v>
      </c>
    </row>
    <row r="110" spans="1:8" ht="15.75" thickBot="1" x14ac:dyDescent="0.3">
      <c r="A110" s="57" t="s">
        <v>79</v>
      </c>
      <c r="B110" s="57">
        <v>78.800003000000004</v>
      </c>
      <c r="C110" s="242">
        <v>82.150002000000001</v>
      </c>
      <c r="D110" s="57">
        <v>77</v>
      </c>
      <c r="E110" s="239">
        <v>81.25</v>
      </c>
      <c r="F110" s="64">
        <v>81.25</v>
      </c>
      <c r="G110" s="76">
        <f t="shared" si="3"/>
        <v>6.2147450658359783E-2</v>
      </c>
      <c r="H110" s="77">
        <f t="shared" si="2"/>
        <v>0.29868548359251568</v>
      </c>
    </row>
    <row r="111" spans="1:8" ht="15.75" thickBot="1" x14ac:dyDescent="0.3">
      <c r="A111" s="57" t="s">
        <v>80</v>
      </c>
      <c r="B111" s="57">
        <v>82.400002000000001</v>
      </c>
      <c r="C111" s="242">
        <v>83.900002000000001</v>
      </c>
      <c r="D111" s="57">
        <v>80.099997999999999</v>
      </c>
      <c r="E111" s="239">
        <v>82.25</v>
      </c>
      <c r="F111" s="64">
        <v>82.25</v>
      </c>
      <c r="G111" s="76">
        <f t="shared" si="3"/>
        <v>2.1078768482076633E-2</v>
      </c>
      <c r="H111" s="77">
        <f t="shared" si="2"/>
        <v>0.48918029348349557</v>
      </c>
    </row>
    <row r="112" spans="1:8" ht="15.75" thickBot="1" x14ac:dyDescent="0.3">
      <c r="A112" s="57" t="s">
        <v>81</v>
      </c>
      <c r="B112" s="57">
        <v>83.099997999999999</v>
      </c>
      <c r="C112" s="242">
        <v>83.300003000000004</v>
      </c>
      <c r="D112" s="57">
        <v>80.75</v>
      </c>
      <c r="E112" s="239">
        <v>81</v>
      </c>
      <c r="F112" s="64">
        <v>81</v>
      </c>
      <c r="G112" s="76">
        <f t="shared" si="3"/>
        <v>-7.1770521238602942E-3</v>
      </c>
      <c r="H112" s="77">
        <f t="shared" si="2"/>
        <v>0.42386789608933706</v>
      </c>
    </row>
    <row r="113" spans="1:8" ht="15.75" thickBot="1" x14ac:dyDescent="0.3">
      <c r="A113" s="57" t="s">
        <v>82</v>
      </c>
      <c r="B113" s="57">
        <v>81.25</v>
      </c>
      <c r="C113" s="242">
        <v>81.900002000000001</v>
      </c>
      <c r="D113" s="57">
        <v>77.5</v>
      </c>
      <c r="E113" s="239">
        <v>78.650002000000001</v>
      </c>
      <c r="F113" s="64">
        <v>78.650002000000001</v>
      </c>
      <c r="G113" s="76">
        <f t="shared" si="3"/>
        <v>-1.6949569908154261E-2</v>
      </c>
      <c r="H113" s="77">
        <f t="shared" si="2"/>
        <v>0.27147193932237568</v>
      </c>
    </row>
    <row r="114" spans="1:8" ht="15.75" thickBot="1" x14ac:dyDescent="0.3">
      <c r="A114" s="57" t="s">
        <v>83</v>
      </c>
      <c r="B114" s="57">
        <v>78.699996999999996</v>
      </c>
      <c r="C114" s="242">
        <v>80.75</v>
      </c>
      <c r="D114" s="57">
        <v>78.5</v>
      </c>
      <c r="E114" s="239">
        <v>79.199996999999996</v>
      </c>
      <c r="F114" s="64">
        <v>79.199996999999996</v>
      </c>
      <c r="G114" s="76">
        <f t="shared" si="3"/>
        <v>-1.4141053176281908E-2</v>
      </c>
      <c r="H114" s="77">
        <f t="shared" si="2"/>
        <v>0.14628941797137751</v>
      </c>
    </row>
    <row r="115" spans="1:8" ht="15.75" thickBot="1" x14ac:dyDescent="0.3">
      <c r="A115" s="57" t="s">
        <v>84</v>
      </c>
      <c r="B115" s="57">
        <v>81.449996999999996</v>
      </c>
      <c r="C115" s="242">
        <v>81.849997999999999</v>
      </c>
      <c r="D115" s="57">
        <v>78.650002000000001</v>
      </c>
      <c r="E115" s="239">
        <v>79.599997999999999</v>
      </c>
      <c r="F115" s="64">
        <v>79.599997999999999</v>
      </c>
      <c r="G115" s="76">
        <f t="shared" si="3"/>
        <v>1.3530317279435619E-2</v>
      </c>
      <c r="H115" s="77">
        <f t="shared" si="2"/>
        <v>0.26602879505163923</v>
      </c>
    </row>
    <row r="116" spans="1:8" ht="15.75" thickBot="1" x14ac:dyDescent="0.3">
      <c r="A116" s="58">
        <v>44202</v>
      </c>
      <c r="B116" s="57">
        <v>79.599997999999999</v>
      </c>
      <c r="C116" s="242">
        <v>80</v>
      </c>
      <c r="D116" s="57">
        <v>75.800003000000004</v>
      </c>
      <c r="E116" s="239">
        <v>76.199996999999996</v>
      </c>
      <c r="F116" s="64">
        <v>76.199996999999996</v>
      </c>
      <c r="G116" s="76">
        <f t="shared" si="3"/>
        <v>-2.2861644708320038E-2</v>
      </c>
      <c r="H116" s="77">
        <f t="shared" si="2"/>
        <v>6.4648785160957553E-2</v>
      </c>
    </row>
    <row r="117" spans="1:8" ht="15.75" thickBot="1" x14ac:dyDescent="0.3">
      <c r="A117" s="58">
        <v>44233</v>
      </c>
      <c r="B117" s="57">
        <v>76</v>
      </c>
      <c r="C117" s="242">
        <v>77.400002000000001</v>
      </c>
      <c r="D117" s="57">
        <v>74.550003000000004</v>
      </c>
      <c r="E117" s="239">
        <v>76</v>
      </c>
      <c r="F117" s="64">
        <v>76</v>
      </c>
      <c r="G117" s="76">
        <f t="shared" si="3"/>
        <v>-3.3039828238407246E-2</v>
      </c>
      <c r="H117" s="77">
        <f t="shared" si="2"/>
        <v>-0.2183718575401441</v>
      </c>
    </row>
    <row r="118" spans="1:8" ht="15.75" thickBot="1" x14ac:dyDescent="0.3">
      <c r="A118" s="58">
        <v>44261</v>
      </c>
      <c r="B118" s="57">
        <v>76.449996999999996</v>
      </c>
      <c r="C118" s="242">
        <v>78.599997999999999</v>
      </c>
      <c r="D118" s="57">
        <v>76.300003000000004</v>
      </c>
      <c r="E118" s="239">
        <v>77.900002000000001</v>
      </c>
      <c r="F118" s="64">
        <v>77.900002000000001</v>
      </c>
      <c r="G118" s="76">
        <f t="shared" si="3"/>
        <v>1.5384867554393581E-2</v>
      </c>
      <c r="H118" s="77">
        <f t="shared" si="2"/>
        <v>-8.7747280460180613E-2</v>
      </c>
    </row>
    <row r="119" spans="1:8" ht="15.75" thickBot="1" x14ac:dyDescent="0.3">
      <c r="A119" s="58">
        <v>44292</v>
      </c>
      <c r="B119" s="57">
        <v>78.25</v>
      </c>
      <c r="C119" s="242">
        <v>81</v>
      </c>
      <c r="D119" s="57">
        <v>77.599997999999999</v>
      </c>
      <c r="E119" s="239">
        <v>79.699996999999996</v>
      </c>
      <c r="F119" s="64">
        <v>79.699996999999996</v>
      </c>
      <c r="G119" s="76">
        <f t="shared" si="3"/>
        <v>3.0077480682570927E-2</v>
      </c>
      <c r="H119" s="77">
        <f t="shared" si="2"/>
        <v>0.17350296224151751</v>
      </c>
    </row>
    <row r="120" spans="1:8" ht="15.75" thickBot="1" x14ac:dyDescent="0.3">
      <c r="A120" s="58">
        <v>44383</v>
      </c>
      <c r="B120" s="57">
        <v>80.199996999999996</v>
      </c>
      <c r="C120" s="242">
        <v>81.699996999999996</v>
      </c>
      <c r="D120" s="57">
        <v>79.75</v>
      </c>
      <c r="E120" s="239">
        <v>80.599997999999999</v>
      </c>
      <c r="F120" s="64">
        <v>80.599997999999999</v>
      </c>
      <c r="G120" s="76">
        <f t="shared" si="3"/>
        <v>8.6048104738115552E-3</v>
      </c>
      <c r="H120" s="77">
        <f t="shared" si="2"/>
        <v>0.24970055963537782</v>
      </c>
    </row>
    <row r="121" spans="1:8" ht="15.75" thickBot="1" x14ac:dyDescent="0.3">
      <c r="A121" s="58">
        <v>44414</v>
      </c>
      <c r="B121" s="57">
        <v>81.150002000000001</v>
      </c>
      <c r="C121" s="242">
        <v>81.449996999999996</v>
      </c>
      <c r="D121" s="57">
        <v>79.099997999999999</v>
      </c>
      <c r="E121" s="239">
        <v>79.5</v>
      </c>
      <c r="F121" s="64">
        <v>79.5</v>
      </c>
      <c r="G121" s="76">
        <f t="shared" si="3"/>
        <v>-3.0646669306093246E-3</v>
      </c>
      <c r="H121" s="77">
        <f t="shared" si="2"/>
        <v>0.22248701536523782</v>
      </c>
    </row>
    <row r="122" spans="1:8" ht="15.75" thickBot="1" x14ac:dyDescent="0.3">
      <c r="A122" s="58">
        <v>44445</v>
      </c>
      <c r="B122" s="57">
        <v>80</v>
      </c>
      <c r="C122" s="242">
        <v>83</v>
      </c>
      <c r="D122" s="57">
        <v>78.550003000000004</v>
      </c>
      <c r="E122" s="239">
        <v>79.650002000000001</v>
      </c>
      <c r="F122" s="64">
        <v>79.650002000000001</v>
      </c>
      <c r="G122" s="76">
        <f t="shared" si="3"/>
        <v>1.8851309580956946E-2</v>
      </c>
      <c r="H122" s="77">
        <f t="shared" si="2"/>
        <v>0.3912113164026374</v>
      </c>
    </row>
    <row r="123" spans="1:8" ht="15.75" thickBot="1" x14ac:dyDescent="0.3">
      <c r="A123" s="58">
        <v>44475</v>
      </c>
      <c r="B123" s="57">
        <v>80.650002000000001</v>
      </c>
      <c r="C123" s="242">
        <v>80.650002000000001</v>
      </c>
      <c r="D123" s="57">
        <v>79.349997999999999</v>
      </c>
      <c r="E123" s="239">
        <v>80.050003000000004</v>
      </c>
      <c r="F123" s="64">
        <v>80.050003000000004</v>
      </c>
      <c r="G123" s="76">
        <f t="shared" si="3"/>
        <v>-2.8721778426868304E-2</v>
      </c>
      <c r="H123" s="77">
        <f t="shared" si="2"/>
        <v>0.13540421797167576</v>
      </c>
    </row>
    <row r="124" spans="1:8" ht="15.75" thickBot="1" x14ac:dyDescent="0.3">
      <c r="A124" s="58">
        <v>44506</v>
      </c>
      <c r="B124" s="57">
        <v>80.099997999999999</v>
      </c>
      <c r="C124" s="242">
        <v>81.199996999999996</v>
      </c>
      <c r="D124" s="57">
        <v>79.349997999999999</v>
      </c>
      <c r="E124" s="239">
        <v>79.699996999999996</v>
      </c>
      <c r="F124" s="64">
        <v>79.699996999999996</v>
      </c>
      <c r="G124" s="76">
        <f t="shared" si="3"/>
        <v>6.7963808520891244E-3</v>
      </c>
      <c r="H124" s="77">
        <f t="shared" si="2"/>
        <v>0.19527347109509785</v>
      </c>
    </row>
    <row r="125" spans="1:8" ht="15.75" thickBot="1" x14ac:dyDescent="0.3">
      <c r="A125" s="57" t="s">
        <v>85</v>
      </c>
      <c r="B125" s="57">
        <v>80.400002000000001</v>
      </c>
      <c r="C125" s="242">
        <v>80.400002000000001</v>
      </c>
      <c r="D125" s="57">
        <v>77.050003000000004</v>
      </c>
      <c r="E125" s="239">
        <v>78.550003000000004</v>
      </c>
      <c r="F125" s="64">
        <v>78.550003000000004</v>
      </c>
      <c r="G125" s="76">
        <f t="shared" si="3"/>
        <v>-9.9010091612764337E-3</v>
      </c>
      <c r="H125" s="77">
        <f t="shared" si="2"/>
        <v>0.10819067370153576</v>
      </c>
    </row>
    <row r="126" spans="1:8" ht="15.75" thickBot="1" x14ac:dyDescent="0.3">
      <c r="A126" s="57" t="s">
        <v>86</v>
      </c>
      <c r="B126" s="57">
        <v>79.050003000000004</v>
      </c>
      <c r="C126" s="242">
        <v>79.75</v>
      </c>
      <c r="D126" s="57">
        <v>78.349997999999999</v>
      </c>
      <c r="E126" s="239">
        <v>78.550003000000004</v>
      </c>
      <c r="F126" s="64">
        <v>78.550003000000004</v>
      </c>
      <c r="G126" s="76">
        <f t="shared" si="3"/>
        <v>-8.1174593955882762E-3</v>
      </c>
      <c r="H126" s="77">
        <f t="shared" si="2"/>
        <v>3.743524089081756E-2</v>
      </c>
    </row>
    <row r="127" spans="1:8" ht="15.75" thickBot="1" x14ac:dyDescent="0.3">
      <c r="A127" s="57" t="s">
        <v>87</v>
      </c>
      <c r="B127" s="57">
        <v>78.849997999999999</v>
      </c>
      <c r="C127" s="242">
        <v>79.150002000000001</v>
      </c>
      <c r="D127" s="57">
        <v>77.5</v>
      </c>
      <c r="E127" s="239">
        <v>77.650002000000001</v>
      </c>
      <c r="F127" s="64">
        <v>77.650002000000001</v>
      </c>
      <c r="G127" s="76">
        <f t="shared" si="3"/>
        <v>-7.5519300694555066E-3</v>
      </c>
      <c r="H127" s="77">
        <f t="shared" si="2"/>
        <v>-2.7877047649164179E-2</v>
      </c>
    </row>
    <row r="128" spans="1:8" ht="15.75" thickBot="1" x14ac:dyDescent="0.3">
      <c r="A128" s="57" t="s">
        <v>88</v>
      </c>
      <c r="B128" s="57">
        <v>76.949996999999996</v>
      </c>
      <c r="C128" s="242">
        <v>78.300003000000004</v>
      </c>
      <c r="D128" s="57">
        <v>76.550003000000004</v>
      </c>
      <c r="E128" s="239">
        <v>76.949996999999996</v>
      </c>
      <c r="F128" s="64">
        <v>76.949996999999996</v>
      </c>
      <c r="G128" s="76">
        <f t="shared" si="3"/>
        <v>-1.0797170284565475E-2</v>
      </c>
      <c r="H128" s="77">
        <f t="shared" si="2"/>
        <v>-0.12040298931346272</v>
      </c>
    </row>
    <row r="129" spans="1:8" ht="15.75" thickBot="1" x14ac:dyDescent="0.3">
      <c r="A129" s="57" t="s">
        <v>89</v>
      </c>
      <c r="B129" s="57">
        <v>77</v>
      </c>
      <c r="C129" s="242">
        <v>77.900002000000001</v>
      </c>
      <c r="D129" s="57">
        <v>73.599997999999999</v>
      </c>
      <c r="E129" s="239">
        <v>76.150002000000001</v>
      </c>
      <c r="F129" s="64">
        <v>76.150002000000001</v>
      </c>
      <c r="G129" s="76">
        <f t="shared" si="3"/>
        <v>-5.1216627602897564E-3</v>
      </c>
      <c r="H129" s="77">
        <f t="shared" si="2"/>
        <v>-0.16394476899986413</v>
      </c>
    </row>
    <row r="130" spans="1:8" ht="15.75" thickBot="1" x14ac:dyDescent="0.3">
      <c r="A130" s="57" t="s">
        <v>90</v>
      </c>
      <c r="B130" s="57">
        <v>75.900002000000001</v>
      </c>
      <c r="C130" s="242">
        <v>77.550003000000004</v>
      </c>
      <c r="D130" s="57">
        <v>65</v>
      </c>
      <c r="E130" s="239">
        <v>76.849997999999999</v>
      </c>
      <c r="F130" s="64">
        <v>76.849997999999999</v>
      </c>
      <c r="G130" s="76">
        <f t="shared" si="3"/>
        <v>-4.5030502433765262E-3</v>
      </c>
      <c r="H130" s="77">
        <f t="shared" si="2"/>
        <v>-0.20204362212388269</v>
      </c>
    </row>
    <row r="131" spans="1:8" ht="15.75" thickBot="1" x14ac:dyDescent="0.3">
      <c r="A131" s="57" t="s">
        <v>91</v>
      </c>
      <c r="B131" s="57">
        <v>77</v>
      </c>
      <c r="C131" s="242">
        <v>81.900002000000001</v>
      </c>
      <c r="D131" s="57">
        <v>76.949996999999996</v>
      </c>
      <c r="E131" s="239">
        <v>80.5</v>
      </c>
      <c r="F131" s="64">
        <v>80.5</v>
      </c>
      <c r="G131" s="76">
        <f t="shared" si="3"/>
        <v>5.4576086971781297E-2</v>
      </c>
      <c r="H131" s="77">
        <f t="shared" si="2"/>
        <v>0.27147193932237568</v>
      </c>
    </row>
    <row r="132" spans="1:8" ht="15.75" thickBot="1" x14ac:dyDescent="0.3">
      <c r="A132" s="57" t="s">
        <v>92</v>
      </c>
      <c r="B132" s="57">
        <v>81.25</v>
      </c>
      <c r="C132" s="242">
        <v>81.25</v>
      </c>
      <c r="D132" s="57">
        <v>78.099997999999999</v>
      </c>
      <c r="E132" s="239">
        <v>78.599997999999999</v>
      </c>
      <c r="F132" s="64">
        <v>78.599997999999999</v>
      </c>
      <c r="G132" s="76">
        <f t="shared" si="3"/>
        <v>-7.9681940692010022E-3</v>
      </c>
      <c r="H132" s="77">
        <f t="shared" ref="H132:H195" si="4">STANDARDIZE(C132,$O$5,$O$11)</f>
        <v>0.20071650651165748</v>
      </c>
    </row>
    <row r="133" spans="1:8" ht="15.75" thickBot="1" x14ac:dyDescent="0.3">
      <c r="A133" s="57" t="s">
        <v>93</v>
      </c>
      <c r="B133" s="57">
        <v>79</v>
      </c>
      <c r="C133" s="242">
        <v>79.150002000000001</v>
      </c>
      <c r="D133" s="57">
        <v>77.199996999999996</v>
      </c>
      <c r="E133" s="239">
        <v>77.5</v>
      </c>
      <c r="F133" s="64">
        <v>77.5</v>
      </c>
      <c r="G133" s="76">
        <f t="shared" ref="G133:G196" si="5">LN(C133/C132)</f>
        <v>-2.6186009614348457E-2</v>
      </c>
      <c r="H133" s="77">
        <f t="shared" si="4"/>
        <v>-2.7877047649164179E-2</v>
      </c>
    </row>
    <row r="134" spans="1:8" ht="15.75" thickBot="1" x14ac:dyDescent="0.3">
      <c r="A134" s="57" t="s">
        <v>94</v>
      </c>
      <c r="B134" s="57">
        <v>77.949996999999996</v>
      </c>
      <c r="C134" s="242">
        <v>79.199996999999996</v>
      </c>
      <c r="D134" s="57">
        <v>77.050003000000004</v>
      </c>
      <c r="E134" s="239">
        <v>78.050003000000004</v>
      </c>
      <c r="F134" s="64">
        <v>78.050003000000004</v>
      </c>
      <c r="G134" s="76">
        <f t="shared" si="5"/>
        <v>6.3144934609314651E-4</v>
      </c>
      <c r="H134" s="77">
        <f t="shared" si="4"/>
        <v>-2.2434883066022069E-2</v>
      </c>
    </row>
    <row r="135" spans="1:8" ht="15.75" thickBot="1" x14ac:dyDescent="0.3">
      <c r="A135" s="57" t="s">
        <v>95</v>
      </c>
      <c r="B135" s="57">
        <v>78.400002000000001</v>
      </c>
      <c r="C135" s="242">
        <v>80.400002000000001</v>
      </c>
      <c r="D135" s="57">
        <v>77.75</v>
      </c>
      <c r="E135" s="239">
        <v>79.800003000000004</v>
      </c>
      <c r="F135" s="64">
        <v>79.800003000000004</v>
      </c>
      <c r="G135" s="76">
        <f t="shared" si="5"/>
        <v>1.5037940118950746E-2</v>
      </c>
      <c r="H135" s="77">
        <f t="shared" si="4"/>
        <v>0.10819067370153576</v>
      </c>
    </row>
    <row r="136" spans="1:8" ht="15.75" thickBot="1" x14ac:dyDescent="0.3">
      <c r="A136" s="57" t="s">
        <v>96</v>
      </c>
      <c r="B136" s="57">
        <v>82</v>
      </c>
      <c r="C136" s="242">
        <v>82.699996999999996</v>
      </c>
      <c r="D136" s="57">
        <v>81</v>
      </c>
      <c r="E136" s="239">
        <v>82.25</v>
      </c>
      <c r="F136" s="64">
        <v>82.25</v>
      </c>
      <c r="G136" s="76">
        <f t="shared" si="5"/>
        <v>2.8205364693407359E-2</v>
      </c>
      <c r="H136" s="77">
        <f t="shared" si="4"/>
        <v>0.35855473671593774</v>
      </c>
    </row>
    <row r="137" spans="1:8" ht="15.75" thickBot="1" x14ac:dyDescent="0.3">
      <c r="A137" s="57" t="s">
        <v>97</v>
      </c>
      <c r="B137" s="57">
        <v>83</v>
      </c>
      <c r="C137" s="242">
        <v>83.699996999999996</v>
      </c>
      <c r="D137" s="57">
        <v>80.099997999999999</v>
      </c>
      <c r="E137" s="239">
        <v>81</v>
      </c>
      <c r="F137" s="64">
        <v>81</v>
      </c>
      <c r="G137" s="76">
        <f t="shared" si="5"/>
        <v>1.2019375899185307E-2</v>
      </c>
      <c r="H137" s="77">
        <f t="shared" si="4"/>
        <v>0.46740891379649774</v>
      </c>
    </row>
    <row r="138" spans="1:8" ht="15.75" thickBot="1" x14ac:dyDescent="0.3">
      <c r="A138" s="58">
        <v>44203</v>
      </c>
      <c r="B138" s="57">
        <v>81</v>
      </c>
      <c r="C138" s="242">
        <v>81.800003000000004</v>
      </c>
      <c r="D138" s="57">
        <v>79.199996999999996</v>
      </c>
      <c r="E138" s="239">
        <v>80</v>
      </c>
      <c r="F138" s="64">
        <v>80</v>
      </c>
      <c r="G138" s="76">
        <f t="shared" si="5"/>
        <v>-2.2961661369617695E-2</v>
      </c>
      <c r="H138" s="77">
        <f t="shared" si="4"/>
        <v>0.26058663046849712</v>
      </c>
    </row>
    <row r="139" spans="1:8" ht="15.75" thickBot="1" x14ac:dyDescent="0.3">
      <c r="A139" s="58">
        <v>44234</v>
      </c>
      <c r="B139" s="57">
        <v>80.050003000000004</v>
      </c>
      <c r="C139" s="242">
        <v>80.300003000000004</v>
      </c>
      <c r="D139" s="57">
        <v>77.75</v>
      </c>
      <c r="E139" s="239">
        <v>78</v>
      </c>
      <c r="F139" s="64">
        <v>78</v>
      </c>
      <c r="G139" s="76">
        <f t="shared" si="5"/>
        <v>-1.8507621970901628E-2</v>
      </c>
      <c r="H139" s="77">
        <f t="shared" si="4"/>
        <v>9.7305364847657186E-2</v>
      </c>
    </row>
    <row r="140" spans="1:8" ht="15.75" thickBot="1" x14ac:dyDescent="0.3">
      <c r="A140" s="58">
        <v>44323</v>
      </c>
      <c r="B140" s="57">
        <v>78.25</v>
      </c>
      <c r="C140" s="242">
        <v>80.199996999999996</v>
      </c>
      <c r="D140" s="57">
        <v>78</v>
      </c>
      <c r="E140" s="239">
        <v>79.050003000000004</v>
      </c>
      <c r="F140" s="64">
        <v>79.050003000000004</v>
      </c>
      <c r="G140" s="76">
        <f t="shared" si="5"/>
        <v>-1.246180846631473E-3</v>
      </c>
      <c r="H140" s="77">
        <f t="shared" si="4"/>
        <v>8.6419294014537879E-2</v>
      </c>
    </row>
    <row r="141" spans="1:8" ht="15.75" thickBot="1" x14ac:dyDescent="0.3">
      <c r="A141" s="58">
        <v>44354</v>
      </c>
      <c r="B141" s="57">
        <v>81.5</v>
      </c>
      <c r="C141" s="242">
        <v>81.949996999999996</v>
      </c>
      <c r="D141" s="57">
        <v>79</v>
      </c>
      <c r="E141" s="239">
        <v>79.25</v>
      </c>
      <c r="F141" s="64">
        <v>79.25</v>
      </c>
      <c r="G141" s="76">
        <f t="shared" si="5"/>
        <v>2.1585791116166042E-2</v>
      </c>
      <c r="H141" s="77">
        <f t="shared" si="4"/>
        <v>0.27691410390551779</v>
      </c>
    </row>
    <row r="142" spans="1:8" ht="15.75" thickBot="1" x14ac:dyDescent="0.3">
      <c r="A142" s="58">
        <v>44384</v>
      </c>
      <c r="B142" s="57">
        <v>79</v>
      </c>
      <c r="C142" s="242">
        <v>79.599997999999999</v>
      </c>
      <c r="D142" s="57">
        <v>78.150002000000001</v>
      </c>
      <c r="E142" s="239">
        <v>78.349997999999999</v>
      </c>
      <c r="F142" s="64">
        <v>78.349997999999999</v>
      </c>
      <c r="G142" s="76">
        <f t="shared" si="5"/>
        <v>-2.9095200857441536E-2</v>
      </c>
      <c r="H142" s="77">
        <f t="shared" si="4"/>
        <v>2.1106896620379338E-2</v>
      </c>
    </row>
    <row r="143" spans="1:8" ht="15.75" thickBot="1" x14ac:dyDescent="0.3">
      <c r="A143" s="58">
        <v>44415</v>
      </c>
      <c r="B143" s="57">
        <v>78.349997999999999</v>
      </c>
      <c r="C143" s="242">
        <v>82.5</v>
      </c>
      <c r="D143" s="57">
        <v>78.300003000000004</v>
      </c>
      <c r="E143" s="239">
        <v>81.849997999999999</v>
      </c>
      <c r="F143" s="64">
        <v>81.849997999999999</v>
      </c>
      <c r="G143" s="76">
        <f t="shared" si="5"/>
        <v>3.5784225615926514E-2</v>
      </c>
      <c r="H143" s="77">
        <f t="shared" si="4"/>
        <v>0.33678422786235745</v>
      </c>
    </row>
    <row r="144" spans="1:8" ht="15.75" thickBot="1" x14ac:dyDescent="0.3">
      <c r="A144" s="58">
        <v>44446</v>
      </c>
      <c r="B144" s="57">
        <v>82</v>
      </c>
      <c r="C144" s="242">
        <v>82.599997999999999</v>
      </c>
      <c r="D144" s="57">
        <v>80.099997999999999</v>
      </c>
      <c r="E144" s="239">
        <v>80.699996999999996</v>
      </c>
      <c r="F144" s="64">
        <v>80.699996999999996</v>
      </c>
      <c r="G144" s="76">
        <f t="shared" si="5"/>
        <v>1.2113629732216869E-3</v>
      </c>
      <c r="H144" s="77">
        <f t="shared" si="4"/>
        <v>0.34766942786205918</v>
      </c>
    </row>
    <row r="145" spans="1:8" ht="15.75" thickBot="1" x14ac:dyDescent="0.3">
      <c r="A145" s="58">
        <v>44537</v>
      </c>
      <c r="B145" s="57">
        <v>81.349997999999999</v>
      </c>
      <c r="C145" s="242">
        <v>81.800003000000004</v>
      </c>
      <c r="D145" s="57">
        <v>78.800003000000004</v>
      </c>
      <c r="E145" s="239">
        <v>79.449996999999996</v>
      </c>
      <c r="F145" s="64">
        <v>79.449996999999996</v>
      </c>
      <c r="G145" s="76">
        <f t="shared" si="5"/>
        <v>-9.7323760303395963E-3</v>
      </c>
      <c r="H145" s="77">
        <f t="shared" si="4"/>
        <v>0.26058663046849712</v>
      </c>
    </row>
    <row r="146" spans="1:8" ht="15.75" thickBot="1" x14ac:dyDescent="0.3">
      <c r="A146" s="57" t="s">
        <v>98</v>
      </c>
      <c r="B146" s="57">
        <v>79.949996999999996</v>
      </c>
      <c r="C146" s="242">
        <v>80.199996999999996</v>
      </c>
      <c r="D146" s="57">
        <v>78.599997999999999</v>
      </c>
      <c r="E146" s="239">
        <v>78.949996999999996</v>
      </c>
      <c r="F146" s="64">
        <v>78.949996999999996</v>
      </c>
      <c r="G146" s="76">
        <f t="shared" si="5"/>
        <v>-1.9753802817533084E-2</v>
      </c>
      <c r="H146" s="77">
        <f t="shared" si="4"/>
        <v>8.6419294014537879E-2</v>
      </c>
    </row>
    <row r="147" spans="1:8" ht="15.75" thickBot="1" x14ac:dyDescent="0.3">
      <c r="A147" s="57" t="s">
        <v>99</v>
      </c>
      <c r="B147" s="57">
        <v>79.099997999999999</v>
      </c>
      <c r="C147" s="242">
        <v>79.400002000000001</v>
      </c>
      <c r="D147" s="57">
        <v>78.550003000000004</v>
      </c>
      <c r="E147" s="239">
        <v>78.75</v>
      </c>
      <c r="F147" s="64">
        <v>78.75</v>
      </c>
      <c r="G147" s="76">
        <f t="shared" si="5"/>
        <v>-1.0025084023977627E-2</v>
      </c>
      <c r="H147" s="77">
        <f t="shared" si="4"/>
        <v>-6.6350337902419231E-4</v>
      </c>
    </row>
    <row r="148" spans="1:8" ht="15.75" thickBot="1" x14ac:dyDescent="0.3">
      <c r="A148" s="57" t="s">
        <v>100</v>
      </c>
      <c r="B148" s="57">
        <v>78.75</v>
      </c>
      <c r="C148" s="242">
        <v>80.699996999999996</v>
      </c>
      <c r="D148" s="57">
        <v>78.25</v>
      </c>
      <c r="E148" s="239">
        <v>78.949996999999996</v>
      </c>
      <c r="F148" s="64">
        <v>78.949996999999996</v>
      </c>
      <c r="G148" s="76">
        <f t="shared" si="5"/>
        <v>1.624014465917448E-2</v>
      </c>
      <c r="H148" s="77">
        <f t="shared" si="4"/>
        <v>0.14084638255481785</v>
      </c>
    </row>
    <row r="149" spans="1:8" ht="15.75" thickBot="1" x14ac:dyDescent="0.3">
      <c r="A149" s="57" t="s">
        <v>101</v>
      </c>
      <c r="B149" s="57">
        <v>79</v>
      </c>
      <c r="C149" s="242">
        <v>79.5</v>
      </c>
      <c r="D149" s="57">
        <v>78.400002000000001</v>
      </c>
      <c r="E149" s="239">
        <v>78.699996999999996</v>
      </c>
      <c r="F149" s="64">
        <v>78.699996999999996</v>
      </c>
      <c r="G149" s="76">
        <f t="shared" si="5"/>
        <v>-1.4981516440894953E-2</v>
      </c>
      <c r="H149" s="77">
        <f t="shared" si="4"/>
        <v>1.0221696620677572E-2</v>
      </c>
    </row>
    <row r="150" spans="1:8" ht="15.75" thickBot="1" x14ac:dyDescent="0.3">
      <c r="A150" s="57" t="s">
        <v>102</v>
      </c>
      <c r="B150" s="57">
        <v>78.449996999999996</v>
      </c>
      <c r="C150" s="242">
        <v>78.699996999999996</v>
      </c>
      <c r="D150" s="57">
        <v>77.099997999999999</v>
      </c>
      <c r="E150" s="239">
        <v>77.550003000000004</v>
      </c>
      <c r="F150" s="64">
        <v>77.550003000000004</v>
      </c>
      <c r="G150" s="76">
        <f t="shared" si="5"/>
        <v>-1.0113904356370369E-2</v>
      </c>
      <c r="H150" s="77">
        <f t="shared" si="4"/>
        <v>-7.6861971606302038E-2</v>
      </c>
    </row>
    <row r="151" spans="1:8" ht="15.75" thickBot="1" x14ac:dyDescent="0.3">
      <c r="A151" s="57" t="s">
        <v>103</v>
      </c>
      <c r="B151" s="57">
        <v>77.5</v>
      </c>
      <c r="C151" s="242">
        <v>78.449996999999996</v>
      </c>
      <c r="D151" s="57">
        <v>74.349997999999999</v>
      </c>
      <c r="E151" s="239">
        <v>75.699996999999996</v>
      </c>
      <c r="F151" s="64">
        <v>75.699996999999996</v>
      </c>
      <c r="G151" s="76">
        <f t="shared" si="5"/>
        <v>-3.1816763657928418E-3</v>
      </c>
      <c r="H151" s="77">
        <f t="shared" si="4"/>
        <v>-0.10407551587644204</v>
      </c>
    </row>
    <row r="152" spans="1:8" ht="15.75" thickBot="1" x14ac:dyDescent="0.3">
      <c r="A152" s="57" t="s">
        <v>104</v>
      </c>
      <c r="B152" s="57">
        <v>76</v>
      </c>
      <c r="C152" s="242">
        <v>80.099997999999999</v>
      </c>
      <c r="D152" s="57">
        <v>75.599997999999999</v>
      </c>
      <c r="E152" s="239">
        <v>78.900002000000001</v>
      </c>
      <c r="F152" s="64">
        <v>78.900002000000001</v>
      </c>
      <c r="G152" s="76">
        <f t="shared" si="5"/>
        <v>2.0814388167401197E-2</v>
      </c>
      <c r="H152" s="77">
        <f t="shared" si="4"/>
        <v>7.5533985160659317E-2</v>
      </c>
    </row>
    <row r="153" spans="1:8" ht="15.75" thickBot="1" x14ac:dyDescent="0.3">
      <c r="A153" s="57" t="s">
        <v>105</v>
      </c>
      <c r="B153" s="57">
        <v>78.400002000000001</v>
      </c>
      <c r="C153" s="242">
        <v>78.800003000000004</v>
      </c>
      <c r="D153" s="57">
        <v>77.050003000000004</v>
      </c>
      <c r="E153" s="239">
        <v>77.650002000000001</v>
      </c>
      <c r="F153" s="64">
        <v>77.650002000000001</v>
      </c>
      <c r="G153" s="76">
        <f t="shared" si="5"/>
        <v>-1.6362794170625496E-2</v>
      </c>
      <c r="H153" s="77">
        <f t="shared" si="4"/>
        <v>-6.5975900773182744E-2</v>
      </c>
    </row>
    <row r="154" spans="1:8" ht="15.75" thickBot="1" x14ac:dyDescent="0.3">
      <c r="A154" s="57" t="s">
        <v>106</v>
      </c>
      <c r="B154" s="57">
        <v>77.5</v>
      </c>
      <c r="C154" s="242">
        <v>78.199996999999996</v>
      </c>
      <c r="D154" s="57">
        <v>76.599997999999999</v>
      </c>
      <c r="E154" s="239">
        <v>76.849997999999999</v>
      </c>
      <c r="F154" s="64">
        <v>76.849997999999999</v>
      </c>
      <c r="G154" s="76">
        <f t="shared" si="5"/>
        <v>-7.6434257468055294E-3</v>
      </c>
      <c r="H154" s="77">
        <f t="shared" si="4"/>
        <v>-0.13128906014658201</v>
      </c>
    </row>
    <row r="155" spans="1:8" ht="15.75" thickBot="1" x14ac:dyDescent="0.3">
      <c r="A155" s="57" t="s">
        <v>107</v>
      </c>
      <c r="B155" s="57">
        <v>77</v>
      </c>
      <c r="C155" s="242">
        <v>77.449996999999996</v>
      </c>
      <c r="D155" s="57">
        <v>75.5</v>
      </c>
      <c r="E155" s="239">
        <v>76.099997999999999</v>
      </c>
      <c r="F155" s="64">
        <v>76.099997999999999</v>
      </c>
      <c r="G155" s="76">
        <f t="shared" si="5"/>
        <v>-9.6370810598839125E-3</v>
      </c>
      <c r="H155" s="77">
        <f t="shared" si="4"/>
        <v>-0.21292969295700198</v>
      </c>
    </row>
    <row r="156" spans="1:8" ht="15.75" thickBot="1" x14ac:dyDescent="0.3">
      <c r="A156" s="57" t="s">
        <v>108</v>
      </c>
      <c r="B156" s="57">
        <v>76</v>
      </c>
      <c r="C156" s="242">
        <v>76.300003000000004</v>
      </c>
      <c r="D156" s="57">
        <v>74.199996999999996</v>
      </c>
      <c r="E156" s="239">
        <v>75.199996999999996</v>
      </c>
      <c r="F156" s="64">
        <v>75.199996999999996</v>
      </c>
      <c r="G156" s="76">
        <f t="shared" si="5"/>
        <v>-1.4959550519319013E-2</v>
      </c>
      <c r="H156" s="77">
        <f t="shared" si="4"/>
        <v>-0.3381113434745826</v>
      </c>
    </row>
    <row r="157" spans="1:8" ht="15.75" thickBot="1" x14ac:dyDescent="0.3">
      <c r="A157" s="57" t="s">
        <v>109</v>
      </c>
      <c r="B157" s="57">
        <v>75.25</v>
      </c>
      <c r="C157" s="242">
        <v>75.949996999999996</v>
      </c>
      <c r="D157" s="57">
        <v>73.449996999999996</v>
      </c>
      <c r="E157" s="239">
        <v>74.199996999999996</v>
      </c>
      <c r="F157" s="64">
        <v>74.199996999999996</v>
      </c>
      <c r="G157" s="76">
        <f t="shared" si="5"/>
        <v>-4.5977880667801146E-3</v>
      </c>
      <c r="H157" s="77">
        <f t="shared" si="4"/>
        <v>-0.37621095857784193</v>
      </c>
    </row>
    <row r="158" spans="1:8" ht="15.75" thickBot="1" x14ac:dyDescent="0.3">
      <c r="A158" s="57" t="s">
        <v>110</v>
      </c>
      <c r="B158" s="57">
        <v>74.199996999999996</v>
      </c>
      <c r="C158" s="242">
        <v>76.199996999999996</v>
      </c>
      <c r="D158" s="57">
        <v>73.650002000000001</v>
      </c>
      <c r="E158" s="239">
        <v>75.050003000000004</v>
      </c>
      <c r="F158" s="64">
        <v>75.050003000000004</v>
      </c>
      <c r="G158" s="76">
        <f t="shared" si="5"/>
        <v>3.2862337804109155E-3</v>
      </c>
      <c r="H158" s="77">
        <f t="shared" si="4"/>
        <v>-0.34899741430770193</v>
      </c>
    </row>
    <row r="159" spans="1:8" ht="15.75" thickBot="1" x14ac:dyDescent="0.3">
      <c r="A159" s="58">
        <v>44235</v>
      </c>
      <c r="B159" s="57">
        <v>75.099997999999999</v>
      </c>
      <c r="C159" s="242">
        <v>75.75</v>
      </c>
      <c r="D159" s="57">
        <v>74.75</v>
      </c>
      <c r="E159" s="239">
        <v>75</v>
      </c>
      <c r="F159" s="64">
        <v>75</v>
      </c>
      <c r="G159" s="76">
        <f t="shared" si="5"/>
        <v>-5.9229789330425128E-3</v>
      </c>
      <c r="H159" s="77">
        <f t="shared" si="4"/>
        <v>-0.39798146743142226</v>
      </c>
    </row>
    <row r="160" spans="1:8" ht="15.75" thickBot="1" x14ac:dyDescent="0.3">
      <c r="A160" s="58">
        <v>44263</v>
      </c>
      <c r="B160" s="57">
        <v>75</v>
      </c>
      <c r="C160" s="242">
        <v>76.449996999999996</v>
      </c>
      <c r="D160" s="57">
        <v>74.099997999999999</v>
      </c>
      <c r="E160" s="239">
        <v>74.400002000000001</v>
      </c>
      <c r="F160" s="64">
        <v>74.400002000000001</v>
      </c>
      <c r="G160" s="76">
        <f t="shared" si="5"/>
        <v>9.1984487442578061E-3</v>
      </c>
      <c r="H160" s="77">
        <f t="shared" si="4"/>
        <v>-0.32178387003756193</v>
      </c>
    </row>
    <row r="161" spans="1:8" ht="15.75" thickBot="1" x14ac:dyDescent="0.3">
      <c r="A161" s="58">
        <v>44294</v>
      </c>
      <c r="B161" s="57">
        <v>75.050003000000004</v>
      </c>
      <c r="C161" s="242">
        <v>75.050003000000004</v>
      </c>
      <c r="D161" s="57">
        <v>73.050003000000004</v>
      </c>
      <c r="E161" s="239">
        <v>73.5</v>
      </c>
      <c r="F161" s="64">
        <v>73.5</v>
      </c>
      <c r="G161" s="76">
        <f t="shared" si="5"/>
        <v>-1.8482295080914975E-2</v>
      </c>
      <c r="H161" s="77">
        <f t="shared" si="4"/>
        <v>-0.47417906482528255</v>
      </c>
    </row>
    <row r="162" spans="1:8" ht="15.75" thickBot="1" x14ac:dyDescent="0.3">
      <c r="A162" s="58">
        <v>44324</v>
      </c>
      <c r="B162" s="57">
        <v>73.050003000000004</v>
      </c>
      <c r="C162" s="242">
        <v>73.599997999999999</v>
      </c>
      <c r="D162" s="57">
        <v>70.300003000000004</v>
      </c>
      <c r="E162" s="239">
        <v>70.800003000000004</v>
      </c>
      <c r="F162" s="64">
        <v>70.800003000000004</v>
      </c>
      <c r="G162" s="76">
        <f t="shared" si="5"/>
        <v>-1.9509599491904235E-2</v>
      </c>
      <c r="H162" s="77">
        <f t="shared" si="4"/>
        <v>-0.63201816586298043</v>
      </c>
    </row>
    <row r="163" spans="1:8" ht="15.75" thickBot="1" x14ac:dyDescent="0.3">
      <c r="A163" s="58">
        <v>44355</v>
      </c>
      <c r="B163" s="57">
        <v>70.849997999999999</v>
      </c>
      <c r="C163" s="242">
        <v>71.099997999999999</v>
      </c>
      <c r="D163" s="57">
        <v>70.25</v>
      </c>
      <c r="E163" s="239">
        <v>70.400002000000001</v>
      </c>
      <c r="F163" s="64">
        <v>70.400002000000001</v>
      </c>
      <c r="G163" s="76">
        <f t="shared" si="5"/>
        <v>-3.4557689881117543E-2</v>
      </c>
      <c r="H163" s="77">
        <f t="shared" si="4"/>
        <v>-0.90415360856438021</v>
      </c>
    </row>
    <row r="164" spans="1:8" ht="15.75" thickBot="1" x14ac:dyDescent="0.3">
      <c r="A164" s="58">
        <v>44447</v>
      </c>
      <c r="B164" s="57">
        <v>70.699996999999996</v>
      </c>
      <c r="C164" s="242">
        <v>70.900002000000001</v>
      </c>
      <c r="D164" s="57">
        <v>67.300003000000004</v>
      </c>
      <c r="E164" s="239">
        <v>68.349997999999999</v>
      </c>
      <c r="F164" s="64">
        <v>68.349997999999999</v>
      </c>
      <c r="G164" s="76">
        <f t="shared" si="5"/>
        <v>-2.8168469329734854E-3</v>
      </c>
      <c r="H164" s="77">
        <f t="shared" si="4"/>
        <v>-0.92592400856378376</v>
      </c>
    </row>
    <row r="165" spans="1:8" ht="15.75" thickBot="1" x14ac:dyDescent="0.3">
      <c r="A165" s="58">
        <v>44477</v>
      </c>
      <c r="B165" s="57">
        <v>68.300003000000004</v>
      </c>
      <c r="C165" s="242">
        <v>70.400002000000001</v>
      </c>
      <c r="D165" s="57">
        <v>67.400002000000001</v>
      </c>
      <c r="E165" s="239">
        <v>68.400002000000001</v>
      </c>
      <c r="F165" s="64">
        <v>68.400002000000001</v>
      </c>
      <c r="G165" s="76">
        <f t="shared" si="5"/>
        <v>-7.0771701737388946E-3</v>
      </c>
      <c r="H165" s="77">
        <f t="shared" si="4"/>
        <v>-0.98035109710406376</v>
      </c>
    </row>
    <row r="166" spans="1:8" ht="15.75" thickBot="1" x14ac:dyDescent="0.3">
      <c r="A166" s="58">
        <v>44508</v>
      </c>
      <c r="B166" s="57">
        <v>68.75</v>
      </c>
      <c r="C166" s="242">
        <v>69</v>
      </c>
      <c r="D166" s="57">
        <v>65.849997999999999</v>
      </c>
      <c r="E166" s="239">
        <v>67.849997999999999</v>
      </c>
      <c r="F166" s="64">
        <v>67.849997999999999</v>
      </c>
      <c r="G166" s="76">
        <f t="shared" si="5"/>
        <v>-2.0086786975827796E-2</v>
      </c>
      <c r="H166" s="77">
        <f t="shared" si="4"/>
        <v>-1.1327471627252019</v>
      </c>
    </row>
    <row r="167" spans="1:8" ht="15.75" thickBot="1" x14ac:dyDescent="0.3">
      <c r="A167" s="58">
        <v>44538</v>
      </c>
      <c r="B167" s="57">
        <v>68.449996999999996</v>
      </c>
      <c r="C167" s="242">
        <v>72.5</v>
      </c>
      <c r="D167" s="57">
        <v>68.050003000000004</v>
      </c>
      <c r="E167" s="239">
        <v>71.300003000000004</v>
      </c>
      <c r="F167" s="64">
        <v>71.300003000000004</v>
      </c>
      <c r="G167" s="76">
        <f t="shared" si="5"/>
        <v>4.9480057263369716E-2</v>
      </c>
      <c r="H167" s="77">
        <f t="shared" si="4"/>
        <v>-0.75175754294324204</v>
      </c>
    </row>
    <row r="168" spans="1:8" ht="15.75" thickBot="1" x14ac:dyDescent="0.3">
      <c r="A168" s="57" t="s">
        <v>111</v>
      </c>
      <c r="B168" s="57">
        <v>72.300003000000004</v>
      </c>
      <c r="C168" s="242">
        <v>73.25</v>
      </c>
      <c r="D168" s="57">
        <v>71.650002000000001</v>
      </c>
      <c r="E168" s="239">
        <v>72.050003000000004</v>
      </c>
      <c r="F168" s="64">
        <v>72.050003000000004</v>
      </c>
      <c r="G168" s="76">
        <f t="shared" si="5"/>
        <v>1.0291686036547506E-2</v>
      </c>
      <c r="H168" s="77">
        <f t="shared" si="4"/>
        <v>-0.67011691013282215</v>
      </c>
    </row>
    <row r="169" spans="1:8" ht="15.75" thickBot="1" x14ac:dyDescent="0.3">
      <c r="A169" s="57" t="s">
        <v>112</v>
      </c>
      <c r="B169" s="57">
        <v>70.75</v>
      </c>
      <c r="C169" s="242">
        <v>71</v>
      </c>
      <c r="D169" s="57">
        <v>60</v>
      </c>
      <c r="E169" s="239">
        <v>68.650002000000001</v>
      </c>
      <c r="F169" s="64">
        <v>68.650002000000001</v>
      </c>
      <c r="G169" s="76">
        <f t="shared" si="5"/>
        <v>-3.1198370855861281E-2</v>
      </c>
      <c r="H169" s="77">
        <f t="shared" si="4"/>
        <v>-0.91503880856408204</v>
      </c>
    </row>
    <row r="170" spans="1:8" ht="15.75" thickBot="1" x14ac:dyDescent="0.3">
      <c r="A170" s="57" t="s">
        <v>113</v>
      </c>
      <c r="B170" s="57">
        <v>68.949996999999996</v>
      </c>
      <c r="C170" s="242">
        <v>72.25</v>
      </c>
      <c r="D170" s="57">
        <v>68.300003000000004</v>
      </c>
      <c r="E170" s="239">
        <v>72</v>
      </c>
      <c r="F170" s="64">
        <v>72</v>
      </c>
      <c r="G170" s="76">
        <f t="shared" si="5"/>
        <v>1.7452449951226207E-2</v>
      </c>
      <c r="H170" s="77">
        <f t="shared" si="4"/>
        <v>-0.77897108721338204</v>
      </c>
    </row>
    <row r="171" spans="1:8" ht="15.75" thickBot="1" x14ac:dyDescent="0.3">
      <c r="A171" s="57" t="s">
        <v>114</v>
      </c>
      <c r="B171" s="57">
        <v>72</v>
      </c>
      <c r="C171" s="242">
        <v>72.650002000000001</v>
      </c>
      <c r="D171" s="57">
        <v>68</v>
      </c>
      <c r="E171" s="239">
        <v>69.650002000000001</v>
      </c>
      <c r="F171" s="64">
        <v>69.650002000000001</v>
      </c>
      <c r="G171" s="76">
        <f t="shared" si="5"/>
        <v>5.5210905529997443E-3</v>
      </c>
      <c r="H171" s="77">
        <f t="shared" si="4"/>
        <v>-0.73542919867280387</v>
      </c>
    </row>
    <row r="172" spans="1:8" ht="15.75" thickBot="1" x14ac:dyDescent="0.3">
      <c r="A172" s="57" t="s">
        <v>115</v>
      </c>
      <c r="B172" s="57">
        <v>68.900002000000001</v>
      </c>
      <c r="C172" s="242">
        <v>69</v>
      </c>
      <c r="D172" s="57">
        <v>66.349997999999999</v>
      </c>
      <c r="E172" s="239">
        <v>67</v>
      </c>
      <c r="F172" s="64">
        <v>67</v>
      </c>
      <c r="G172" s="76">
        <f t="shared" si="5"/>
        <v>-5.1546912948282043E-2</v>
      </c>
      <c r="H172" s="77">
        <f t="shared" si="4"/>
        <v>-1.1327471627252019</v>
      </c>
    </row>
    <row r="173" spans="1:8" ht="15.75" thickBot="1" x14ac:dyDescent="0.3">
      <c r="A173" s="57" t="s">
        <v>116</v>
      </c>
      <c r="B173" s="57">
        <v>68.900002000000001</v>
      </c>
      <c r="C173" s="242">
        <v>69.25</v>
      </c>
      <c r="D173" s="57">
        <v>65.599997999999999</v>
      </c>
      <c r="E173" s="239">
        <v>66.650002000000001</v>
      </c>
      <c r="F173" s="64">
        <v>66.650002000000001</v>
      </c>
      <c r="G173" s="76">
        <f t="shared" si="5"/>
        <v>3.6166404701885148E-3</v>
      </c>
      <c r="H173" s="77">
        <f t="shared" si="4"/>
        <v>-1.1055336184550619</v>
      </c>
    </row>
    <row r="174" spans="1:8" ht="15.75" thickBot="1" x14ac:dyDescent="0.3">
      <c r="A174" s="57" t="s">
        <v>117</v>
      </c>
      <c r="B174" s="57">
        <v>66.650002000000001</v>
      </c>
      <c r="C174" s="242">
        <v>69.599997999999999</v>
      </c>
      <c r="D174" s="57">
        <v>65.650002000000001</v>
      </c>
      <c r="E174" s="239">
        <v>68.949996999999996</v>
      </c>
      <c r="F174" s="64">
        <v>68.949996999999996</v>
      </c>
      <c r="G174" s="76">
        <f t="shared" si="5"/>
        <v>5.0413935372933963E-3</v>
      </c>
      <c r="H174" s="77">
        <f t="shared" si="4"/>
        <v>-1.0674348741852202</v>
      </c>
    </row>
    <row r="175" spans="1:8" ht="15.75" thickBot="1" x14ac:dyDescent="0.3">
      <c r="A175" s="57" t="s">
        <v>118</v>
      </c>
      <c r="B175" s="57">
        <v>68.949996999999996</v>
      </c>
      <c r="C175" s="242">
        <v>72.300003000000004</v>
      </c>
      <c r="D175" s="57">
        <v>68.099997999999999</v>
      </c>
      <c r="E175" s="239">
        <v>71.75</v>
      </c>
      <c r="F175" s="64">
        <v>71.75</v>
      </c>
      <c r="G175" s="76">
        <f t="shared" si="5"/>
        <v>3.8059632053752721E-2</v>
      </c>
      <c r="H175" s="77">
        <f t="shared" si="4"/>
        <v>-0.77352805179682238</v>
      </c>
    </row>
    <row r="176" spans="1:8" ht="15.75" thickBot="1" x14ac:dyDescent="0.3">
      <c r="A176" s="57" t="s">
        <v>119</v>
      </c>
      <c r="B176" s="57">
        <v>72.25</v>
      </c>
      <c r="C176" s="242">
        <v>74.150002000000001</v>
      </c>
      <c r="D176" s="57">
        <v>70.300003000000004</v>
      </c>
      <c r="E176" s="239">
        <v>71.099997999999999</v>
      </c>
      <c r="F176" s="64">
        <v>71.099997999999999</v>
      </c>
      <c r="G176" s="76">
        <f t="shared" si="5"/>
        <v>2.5265924897800052E-2</v>
      </c>
      <c r="H176" s="77">
        <f t="shared" si="4"/>
        <v>-0.57214793305196399</v>
      </c>
    </row>
    <row r="177" spans="1:8" ht="15.75" thickBot="1" x14ac:dyDescent="0.3">
      <c r="A177" s="57" t="s">
        <v>120</v>
      </c>
      <c r="B177" s="57">
        <v>73.400002000000001</v>
      </c>
      <c r="C177" s="242">
        <v>73.900002000000001</v>
      </c>
      <c r="D177" s="57">
        <v>72.050003000000004</v>
      </c>
      <c r="E177" s="239">
        <v>73</v>
      </c>
      <c r="F177" s="64">
        <v>73</v>
      </c>
      <c r="G177" s="76">
        <f t="shared" si="5"/>
        <v>-3.3772405385389258E-3</v>
      </c>
      <c r="H177" s="77">
        <f t="shared" si="4"/>
        <v>-0.59936147732210387</v>
      </c>
    </row>
    <row r="178" spans="1:8" ht="15.75" thickBot="1" x14ac:dyDescent="0.3">
      <c r="A178" s="57" t="s">
        <v>121</v>
      </c>
      <c r="B178" s="57">
        <v>72.900002000000001</v>
      </c>
      <c r="C178" s="242">
        <v>72.900002000000001</v>
      </c>
      <c r="D178" s="57">
        <v>71.150002000000001</v>
      </c>
      <c r="E178" s="239">
        <v>71.400002000000001</v>
      </c>
      <c r="F178" s="64">
        <v>71.400002000000001</v>
      </c>
      <c r="G178" s="76">
        <f t="shared" si="5"/>
        <v>-1.3624188568300897E-2</v>
      </c>
      <c r="H178" s="77">
        <f t="shared" si="4"/>
        <v>-0.70821565440266387</v>
      </c>
    </row>
    <row r="179" spans="1:8" ht="15.75" thickBot="1" x14ac:dyDescent="0.3">
      <c r="A179" s="57" t="s">
        <v>122</v>
      </c>
      <c r="B179" s="57">
        <v>71.099997999999999</v>
      </c>
      <c r="C179" s="242">
        <v>72.5</v>
      </c>
      <c r="D179" s="57">
        <v>70.5</v>
      </c>
      <c r="E179" s="239">
        <v>71.300003000000004</v>
      </c>
      <c r="F179" s="64">
        <v>71.300003000000004</v>
      </c>
      <c r="G179" s="76">
        <f t="shared" si="5"/>
        <v>-5.5021045888252766E-3</v>
      </c>
      <c r="H179" s="77">
        <f t="shared" si="4"/>
        <v>-0.75175754294324204</v>
      </c>
    </row>
    <row r="180" spans="1:8" ht="15.75" thickBot="1" x14ac:dyDescent="0.3">
      <c r="A180" s="58">
        <v>44205</v>
      </c>
      <c r="B180" s="57">
        <v>71.349997999999999</v>
      </c>
      <c r="C180" s="242">
        <v>73.550003000000004</v>
      </c>
      <c r="D180" s="57">
        <v>71.300003000000004</v>
      </c>
      <c r="E180" s="239">
        <v>72.050003000000004</v>
      </c>
      <c r="F180" s="64">
        <v>72.050003000000004</v>
      </c>
      <c r="G180" s="76">
        <f t="shared" si="5"/>
        <v>1.4378925975395924E-2</v>
      </c>
      <c r="H180" s="77">
        <f t="shared" si="4"/>
        <v>-0.63746033044612249</v>
      </c>
    </row>
    <row r="181" spans="1:8" ht="15.75" thickBot="1" x14ac:dyDescent="0.3">
      <c r="A181" s="58">
        <v>44236</v>
      </c>
      <c r="B181" s="57">
        <v>72.5</v>
      </c>
      <c r="C181" s="242">
        <v>73</v>
      </c>
      <c r="D181" s="57">
        <v>71.300003000000004</v>
      </c>
      <c r="E181" s="239">
        <v>71.599997999999999</v>
      </c>
      <c r="F181" s="64">
        <v>71.599997999999999</v>
      </c>
      <c r="G181" s="76">
        <f t="shared" si="5"/>
        <v>-7.5060466876337969E-3</v>
      </c>
      <c r="H181" s="77">
        <f t="shared" si="4"/>
        <v>-0.69733045440296215</v>
      </c>
    </row>
    <row r="182" spans="1:8" ht="15.75" thickBot="1" x14ac:dyDescent="0.3">
      <c r="A182" s="58">
        <v>44264</v>
      </c>
      <c r="B182" s="57">
        <v>71.949996999999996</v>
      </c>
      <c r="C182" s="242">
        <v>73</v>
      </c>
      <c r="D182" s="57">
        <v>70.5</v>
      </c>
      <c r="E182" s="239">
        <v>71.550003000000004</v>
      </c>
      <c r="F182" s="64">
        <v>71.550003000000004</v>
      </c>
      <c r="G182" s="76">
        <f t="shared" si="5"/>
        <v>0</v>
      </c>
      <c r="H182" s="77">
        <f t="shared" si="4"/>
        <v>-0.69733045440296215</v>
      </c>
    </row>
    <row r="183" spans="1:8" ht="15.75" thickBot="1" x14ac:dyDescent="0.3">
      <c r="A183" s="58">
        <v>44356</v>
      </c>
      <c r="B183" s="57">
        <v>71.5</v>
      </c>
      <c r="C183" s="242">
        <v>71.650002000000001</v>
      </c>
      <c r="D183" s="57">
        <v>70.199996999999996</v>
      </c>
      <c r="E183" s="239">
        <v>70.349997999999999</v>
      </c>
      <c r="F183" s="64">
        <v>70.349997999999999</v>
      </c>
      <c r="G183" s="76">
        <f t="shared" si="5"/>
        <v>-1.8666258960742456E-2</v>
      </c>
      <c r="H183" s="77">
        <f t="shared" si="4"/>
        <v>-0.84428337575336387</v>
      </c>
    </row>
    <row r="184" spans="1:8" ht="15.75" thickBot="1" x14ac:dyDescent="0.3">
      <c r="A184" s="58">
        <v>44386</v>
      </c>
      <c r="B184" s="57">
        <v>71.5</v>
      </c>
      <c r="C184" s="242">
        <v>71.900002000000001</v>
      </c>
      <c r="D184" s="57">
        <v>69.400002000000001</v>
      </c>
      <c r="E184" s="239">
        <v>69.900002000000001</v>
      </c>
      <c r="F184" s="64">
        <v>69.900002000000001</v>
      </c>
      <c r="G184" s="76">
        <f t="shared" si="5"/>
        <v>3.4831103557636228E-3</v>
      </c>
      <c r="H184" s="77">
        <f t="shared" si="4"/>
        <v>-0.81706983148322387</v>
      </c>
    </row>
    <row r="185" spans="1:8" ht="15.75" thickBot="1" x14ac:dyDescent="0.3">
      <c r="A185" s="58">
        <v>44417</v>
      </c>
      <c r="B185" s="57">
        <v>70.599997999999999</v>
      </c>
      <c r="C185" s="242">
        <v>71</v>
      </c>
      <c r="D185" s="57">
        <v>69</v>
      </c>
      <c r="E185" s="239">
        <v>69.599997999999999</v>
      </c>
      <c r="F185" s="64">
        <v>69.599997999999999</v>
      </c>
      <c r="G185" s="76">
        <f t="shared" si="5"/>
        <v>-1.2596415502096874E-2</v>
      </c>
      <c r="H185" s="77">
        <f t="shared" si="4"/>
        <v>-0.91503880856408204</v>
      </c>
    </row>
    <row r="186" spans="1:8" ht="15.75" thickBot="1" x14ac:dyDescent="0.3">
      <c r="A186" s="58">
        <v>44448</v>
      </c>
      <c r="B186" s="57">
        <v>69.599997999999999</v>
      </c>
      <c r="C186" s="242">
        <v>70.349997999999999</v>
      </c>
      <c r="D186" s="57">
        <v>69.25</v>
      </c>
      <c r="E186" s="239">
        <v>69.599997999999999</v>
      </c>
      <c r="F186" s="64">
        <v>69.599997999999999</v>
      </c>
      <c r="G186" s="76">
        <f t="shared" si="5"/>
        <v>-9.1971219101999475E-3</v>
      </c>
      <c r="H186" s="77">
        <f t="shared" si="4"/>
        <v>-0.98579424137480021</v>
      </c>
    </row>
    <row r="187" spans="1:8" ht="15.75" thickBot="1" x14ac:dyDescent="0.3">
      <c r="A187" s="57" t="s">
        <v>123</v>
      </c>
      <c r="B187" s="57">
        <v>69.699996999999996</v>
      </c>
      <c r="C187" s="242">
        <v>71.199996999999996</v>
      </c>
      <c r="D187" s="57">
        <v>69.550003000000004</v>
      </c>
      <c r="E187" s="239">
        <v>69.800003000000004</v>
      </c>
      <c r="F187" s="64">
        <v>69.800003000000004</v>
      </c>
      <c r="G187" s="76">
        <f t="shared" si="5"/>
        <v>1.2010021151982141E-2</v>
      </c>
      <c r="H187" s="77">
        <f t="shared" si="4"/>
        <v>-0.8932682997105017</v>
      </c>
    </row>
    <row r="188" spans="1:8" ht="15.75" thickBot="1" x14ac:dyDescent="0.3">
      <c r="A188" s="57" t="s">
        <v>124</v>
      </c>
      <c r="B188" s="57">
        <v>70.199996999999996</v>
      </c>
      <c r="C188" s="242">
        <v>72.599997999999999</v>
      </c>
      <c r="D188" s="57">
        <v>70.199996999999996</v>
      </c>
      <c r="E188" s="239">
        <v>72.050003000000004</v>
      </c>
      <c r="F188" s="64">
        <v>72.050003000000004</v>
      </c>
      <c r="G188" s="76">
        <f t="shared" si="5"/>
        <v>1.9472117999443071E-2</v>
      </c>
      <c r="H188" s="77">
        <f t="shared" si="4"/>
        <v>-0.74087234294354032</v>
      </c>
    </row>
    <row r="189" spans="1:8" ht="15.75" thickBot="1" x14ac:dyDescent="0.3">
      <c r="A189" s="57" t="s">
        <v>125</v>
      </c>
      <c r="B189" s="57">
        <v>73.25</v>
      </c>
      <c r="C189" s="242">
        <v>77.400002000000001</v>
      </c>
      <c r="D189" s="57">
        <v>72.599997999999999</v>
      </c>
      <c r="E189" s="239">
        <v>76.300003000000004</v>
      </c>
      <c r="F189" s="64">
        <v>76.300003000000004</v>
      </c>
      <c r="G189" s="76">
        <f t="shared" si="5"/>
        <v>6.4021912152933791E-2</v>
      </c>
      <c r="H189" s="77">
        <f t="shared" si="4"/>
        <v>-0.2183718575401441</v>
      </c>
    </row>
    <row r="190" spans="1:8" ht="15.75" thickBot="1" x14ac:dyDescent="0.3">
      <c r="A190" s="57" t="s">
        <v>126</v>
      </c>
      <c r="B190" s="57">
        <v>77.25</v>
      </c>
      <c r="C190" s="242">
        <v>77.349997999999999</v>
      </c>
      <c r="D190" s="57">
        <v>74.949996999999996</v>
      </c>
      <c r="E190" s="239">
        <v>75.949996999999996</v>
      </c>
      <c r="F190" s="64">
        <v>75.949996999999996</v>
      </c>
      <c r="G190" s="76">
        <f t="shared" si="5"/>
        <v>-6.4625527289599181E-4</v>
      </c>
      <c r="H190" s="77">
        <f t="shared" si="4"/>
        <v>-0.22381500181088054</v>
      </c>
    </row>
    <row r="191" spans="1:8" ht="15.75" thickBot="1" x14ac:dyDescent="0.3">
      <c r="A191" s="57" t="s">
        <v>127</v>
      </c>
      <c r="B191" s="57">
        <v>77.400002000000001</v>
      </c>
      <c r="C191" s="242">
        <v>81.949996999999996</v>
      </c>
      <c r="D191" s="57">
        <v>76.650002000000001</v>
      </c>
      <c r="E191" s="239">
        <v>78.550003000000004</v>
      </c>
      <c r="F191" s="64">
        <v>78.550003000000004</v>
      </c>
      <c r="G191" s="76">
        <f t="shared" si="5"/>
        <v>5.7768717419571979E-2</v>
      </c>
      <c r="H191" s="77">
        <f t="shared" si="4"/>
        <v>0.27691410390551779</v>
      </c>
    </row>
    <row r="192" spans="1:8" ht="15.75" thickBot="1" x14ac:dyDescent="0.3">
      <c r="A192" s="57" t="s">
        <v>128</v>
      </c>
      <c r="B192" s="57">
        <v>78.550003000000004</v>
      </c>
      <c r="C192" s="242">
        <v>82.650002000000001</v>
      </c>
      <c r="D192" s="57">
        <v>77.599997999999999</v>
      </c>
      <c r="E192" s="239">
        <v>78.5</v>
      </c>
      <c r="F192" s="64">
        <v>78.5</v>
      </c>
      <c r="G192" s="76">
        <f t="shared" si="5"/>
        <v>8.5055798833096278E-3</v>
      </c>
      <c r="H192" s="77">
        <f t="shared" si="4"/>
        <v>0.35311257213279568</v>
      </c>
    </row>
    <row r="193" spans="1:8" ht="15.75" thickBot="1" x14ac:dyDescent="0.3">
      <c r="A193" s="57" t="s">
        <v>129</v>
      </c>
      <c r="B193" s="57">
        <v>78.5</v>
      </c>
      <c r="C193" s="242">
        <v>81</v>
      </c>
      <c r="D193" s="57">
        <v>77.050003000000004</v>
      </c>
      <c r="E193" s="239">
        <v>79.75</v>
      </c>
      <c r="F193" s="64">
        <v>79.75</v>
      </c>
      <c r="G193" s="76">
        <f t="shared" si="5"/>
        <v>-2.0165693793021251E-2</v>
      </c>
      <c r="H193" s="77">
        <f t="shared" si="4"/>
        <v>0.17350296224151751</v>
      </c>
    </row>
    <row r="194" spans="1:8" ht="15.75" thickBot="1" x14ac:dyDescent="0.3">
      <c r="A194" s="57" t="s">
        <v>130</v>
      </c>
      <c r="B194" s="57">
        <v>80.25</v>
      </c>
      <c r="C194" s="242">
        <v>80.449996999999996</v>
      </c>
      <c r="D194" s="57">
        <v>77.699996999999996</v>
      </c>
      <c r="E194" s="239">
        <v>78.199996999999996</v>
      </c>
      <c r="F194" s="64">
        <v>78.199996999999996</v>
      </c>
      <c r="G194" s="76">
        <f t="shared" si="5"/>
        <v>-6.8133185242896625E-3</v>
      </c>
      <c r="H194" s="77">
        <f t="shared" si="4"/>
        <v>0.11363283828467788</v>
      </c>
    </row>
    <row r="195" spans="1:8" ht="15.75" thickBot="1" x14ac:dyDescent="0.3">
      <c r="A195" s="57" t="s">
        <v>131</v>
      </c>
      <c r="B195" s="57">
        <v>78.599997999999999</v>
      </c>
      <c r="C195" s="242">
        <v>79.150002000000001</v>
      </c>
      <c r="D195" s="57">
        <v>77.550003000000004</v>
      </c>
      <c r="E195" s="239">
        <v>77.849997999999999</v>
      </c>
      <c r="F195" s="64">
        <v>77.849997999999999</v>
      </c>
      <c r="G195" s="76">
        <f t="shared" si="5"/>
        <v>-1.6291024552650663E-2</v>
      </c>
      <c r="H195" s="77">
        <f t="shared" si="4"/>
        <v>-2.7877047649164179E-2</v>
      </c>
    </row>
    <row r="196" spans="1:8" ht="15.75" thickBot="1" x14ac:dyDescent="0.3">
      <c r="A196" s="57" t="s">
        <v>132</v>
      </c>
      <c r="B196" s="57">
        <v>77.849997999999999</v>
      </c>
      <c r="C196" s="242">
        <v>78.25</v>
      </c>
      <c r="D196" s="57">
        <v>75.550003000000004</v>
      </c>
      <c r="E196" s="239">
        <v>76.150002000000001</v>
      </c>
      <c r="F196" s="64">
        <v>76.150002000000001</v>
      </c>
      <c r="G196" s="76">
        <f t="shared" si="5"/>
        <v>-1.1435982175235844E-2</v>
      </c>
      <c r="H196" s="77">
        <f t="shared" ref="H196:H248" si="6">STANDARDIZE(C196,$O$5,$O$11)</f>
        <v>-0.12584602473002238</v>
      </c>
    </row>
    <row r="197" spans="1:8" ht="15.75" thickBot="1" x14ac:dyDescent="0.3">
      <c r="A197" s="57" t="s">
        <v>133</v>
      </c>
      <c r="B197" s="57">
        <v>77.650002000000001</v>
      </c>
      <c r="C197" s="242">
        <v>78.75</v>
      </c>
      <c r="D197" s="57">
        <v>76.599997999999999</v>
      </c>
      <c r="E197" s="239">
        <v>77.300003000000004</v>
      </c>
      <c r="F197" s="64">
        <v>77.300003000000004</v>
      </c>
      <c r="G197" s="76">
        <f t="shared" ref="G197:G248" si="7">LN(C197/C196)</f>
        <v>6.3694482854799285E-3</v>
      </c>
      <c r="H197" s="77">
        <f t="shared" si="6"/>
        <v>-7.1418936189742391E-2</v>
      </c>
    </row>
    <row r="198" spans="1:8" ht="15.75" thickBot="1" x14ac:dyDescent="0.3">
      <c r="A198" s="57" t="s">
        <v>134</v>
      </c>
      <c r="B198" s="57">
        <v>77.650002000000001</v>
      </c>
      <c r="C198" s="242">
        <v>77.699996999999996</v>
      </c>
      <c r="D198" s="57">
        <v>75.699996999999996</v>
      </c>
      <c r="E198" s="239">
        <v>76.050003000000004</v>
      </c>
      <c r="F198" s="64">
        <v>76.050003000000004</v>
      </c>
      <c r="G198" s="76">
        <f t="shared" si="7"/>
        <v>-1.3423058942180108E-2</v>
      </c>
      <c r="H198" s="77">
        <f t="shared" si="6"/>
        <v>-0.18571614868686201</v>
      </c>
    </row>
    <row r="199" spans="1:8" ht="15.75" thickBot="1" x14ac:dyDescent="0.3">
      <c r="A199" s="57" t="s">
        <v>135</v>
      </c>
      <c r="B199" s="57">
        <v>75.699996999999996</v>
      </c>
      <c r="C199" s="242">
        <v>76.75</v>
      </c>
      <c r="D199" s="57">
        <v>75</v>
      </c>
      <c r="E199" s="239">
        <v>75.800003000000004</v>
      </c>
      <c r="F199" s="64">
        <v>75.800003000000004</v>
      </c>
      <c r="G199" s="76">
        <f t="shared" si="7"/>
        <v>-1.2301832296255777E-2</v>
      </c>
      <c r="H199" s="77">
        <f t="shared" si="6"/>
        <v>-0.28912729035086232</v>
      </c>
    </row>
    <row r="200" spans="1:8" ht="15.75" thickBot="1" x14ac:dyDescent="0.3">
      <c r="A200" s="57" t="s">
        <v>136</v>
      </c>
      <c r="B200" s="57">
        <v>76</v>
      </c>
      <c r="C200" s="242">
        <v>76.699996999999996</v>
      </c>
      <c r="D200" s="57">
        <v>74.949996999999996</v>
      </c>
      <c r="E200" s="239">
        <v>75.150002000000001</v>
      </c>
      <c r="F200" s="64">
        <v>75.150002000000001</v>
      </c>
      <c r="G200" s="76">
        <f t="shared" si="7"/>
        <v>-6.517172075257814E-4</v>
      </c>
      <c r="H200" s="77">
        <f t="shared" si="6"/>
        <v>-0.29457032576742193</v>
      </c>
    </row>
    <row r="201" spans="1:8" ht="15.75" thickBot="1" x14ac:dyDescent="0.3">
      <c r="A201" s="58">
        <v>44206</v>
      </c>
      <c r="B201" s="57">
        <v>74.199996999999996</v>
      </c>
      <c r="C201" s="242">
        <v>76.400002000000001</v>
      </c>
      <c r="D201" s="57">
        <v>74.199996999999996</v>
      </c>
      <c r="E201" s="239">
        <v>75</v>
      </c>
      <c r="F201" s="64">
        <v>75</v>
      </c>
      <c r="G201" s="76">
        <f t="shared" si="7"/>
        <v>-3.918946909295765E-3</v>
      </c>
      <c r="H201" s="77">
        <f t="shared" si="6"/>
        <v>-0.32722603462070404</v>
      </c>
    </row>
    <row r="202" spans="1:8" ht="15.75" thickBot="1" x14ac:dyDescent="0.3">
      <c r="A202" s="58">
        <v>44296</v>
      </c>
      <c r="B202" s="57">
        <v>75.650002000000001</v>
      </c>
      <c r="C202" s="242">
        <v>76.099997999999999</v>
      </c>
      <c r="D202" s="57">
        <v>74.849997999999999</v>
      </c>
      <c r="E202" s="239">
        <v>75.25</v>
      </c>
      <c r="F202" s="64">
        <v>75.25</v>
      </c>
      <c r="G202" s="76">
        <f t="shared" si="7"/>
        <v>-3.9344837640540448E-3</v>
      </c>
      <c r="H202" s="77">
        <f t="shared" si="6"/>
        <v>-0.35988272316158049</v>
      </c>
    </row>
    <row r="203" spans="1:8" ht="15.75" thickBot="1" x14ac:dyDescent="0.3">
      <c r="A203" s="58">
        <v>44326</v>
      </c>
      <c r="B203" s="57">
        <v>75.25</v>
      </c>
      <c r="C203" s="242">
        <v>76</v>
      </c>
      <c r="D203" s="57">
        <v>75.25</v>
      </c>
      <c r="E203" s="239">
        <v>75.400002000000001</v>
      </c>
      <c r="F203" s="64">
        <v>75.400002000000001</v>
      </c>
      <c r="G203" s="76">
        <f t="shared" si="7"/>
        <v>-1.3148983000997757E-3</v>
      </c>
      <c r="H203" s="77">
        <f t="shared" si="6"/>
        <v>-0.37076792316128226</v>
      </c>
    </row>
    <row r="204" spans="1:8" ht="15.75" thickBot="1" x14ac:dyDescent="0.3">
      <c r="A204" s="58">
        <v>44357</v>
      </c>
      <c r="B204" s="57">
        <v>76</v>
      </c>
      <c r="C204" s="242">
        <v>76</v>
      </c>
      <c r="D204" s="57">
        <v>61.099997999999999</v>
      </c>
      <c r="E204" s="239">
        <v>70.849997999999999</v>
      </c>
      <c r="F204" s="64">
        <v>70.849997999999999</v>
      </c>
      <c r="G204" s="76">
        <f t="shared" si="7"/>
        <v>0</v>
      </c>
      <c r="H204" s="77">
        <f t="shared" si="6"/>
        <v>-0.37076792316128226</v>
      </c>
    </row>
    <row r="205" spans="1:8" ht="15.75" thickBot="1" x14ac:dyDescent="0.3">
      <c r="A205" s="58">
        <v>44387</v>
      </c>
      <c r="B205" s="57">
        <v>72.449996999999996</v>
      </c>
      <c r="C205" s="242">
        <v>75.599997999999999</v>
      </c>
      <c r="D205" s="57">
        <v>72.449996999999996</v>
      </c>
      <c r="E205" s="239">
        <v>75.099997999999999</v>
      </c>
      <c r="F205" s="64">
        <v>75.099997999999999</v>
      </c>
      <c r="G205" s="76">
        <f t="shared" si="7"/>
        <v>-5.2770835558705485E-3</v>
      </c>
      <c r="H205" s="77">
        <f t="shared" si="6"/>
        <v>-0.41430981170186049</v>
      </c>
    </row>
    <row r="206" spans="1:8" ht="15.75" thickBot="1" x14ac:dyDescent="0.3">
      <c r="A206" s="58">
        <v>44418</v>
      </c>
      <c r="B206" s="57">
        <v>75.099997999999999</v>
      </c>
      <c r="C206" s="242">
        <v>75.449996999999996</v>
      </c>
      <c r="D206" s="57">
        <v>74.050003000000004</v>
      </c>
      <c r="E206" s="239">
        <v>74.25</v>
      </c>
      <c r="F206" s="64">
        <v>74.25</v>
      </c>
      <c r="G206" s="76">
        <f t="shared" si="7"/>
        <v>-1.9861112780348526E-3</v>
      </c>
      <c r="H206" s="77">
        <f t="shared" si="6"/>
        <v>-0.43063804711812187</v>
      </c>
    </row>
    <row r="207" spans="1:8" ht="15.75" thickBot="1" x14ac:dyDescent="0.3">
      <c r="A207" s="58">
        <v>44510</v>
      </c>
      <c r="B207" s="57">
        <v>74.849997999999999</v>
      </c>
      <c r="C207" s="242">
        <v>77.650002000000001</v>
      </c>
      <c r="D207" s="57">
        <v>74.349997999999999</v>
      </c>
      <c r="E207" s="239">
        <v>75.650002000000001</v>
      </c>
      <c r="F207" s="64">
        <v>75.650002000000001</v>
      </c>
      <c r="G207" s="76">
        <f t="shared" si="7"/>
        <v>2.8741429898870189E-2</v>
      </c>
      <c r="H207" s="77">
        <f t="shared" si="6"/>
        <v>-0.1911583132700041</v>
      </c>
    </row>
    <row r="208" spans="1:8" ht="15.75" thickBot="1" x14ac:dyDescent="0.3">
      <c r="A208" s="58">
        <v>44540</v>
      </c>
      <c r="B208" s="57">
        <v>75.650002000000001</v>
      </c>
      <c r="C208" s="242">
        <v>75.800003000000004</v>
      </c>
      <c r="D208" s="57">
        <v>74.550003000000004</v>
      </c>
      <c r="E208" s="239">
        <v>75</v>
      </c>
      <c r="F208" s="64">
        <v>75</v>
      </c>
      <c r="G208" s="76">
        <f t="shared" si="7"/>
        <v>-2.4113243125134218E-2</v>
      </c>
      <c r="H208" s="77">
        <f t="shared" si="6"/>
        <v>-0.3925384320148626</v>
      </c>
    </row>
    <row r="209" spans="1:8" ht="15.75" thickBot="1" x14ac:dyDescent="0.3">
      <c r="A209" s="57" t="s">
        <v>137</v>
      </c>
      <c r="B209" s="57">
        <v>78.5</v>
      </c>
      <c r="C209" s="242">
        <v>79.449996999999996</v>
      </c>
      <c r="D209" s="57">
        <v>77.099997999999999</v>
      </c>
      <c r="E209" s="239">
        <v>77.550003000000004</v>
      </c>
      <c r="F209" s="64">
        <v>77.550003000000004</v>
      </c>
      <c r="G209" s="76">
        <f t="shared" si="7"/>
        <v>4.7029522996965417E-2</v>
      </c>
      <c r="H209" s="77">
        <f t="shared" si="6"/>
        <v>4.7786612041179205E-3</v>
      </c>
    </row>
    <row r="210" spans="1:8" ht="15.75" thickBot="1" x14ac:dyDescent="0.3">
      <c r="A210" s="57" t="s">
        <v>138</v>
      </c>
      <c r="B210" s="57">
        <v>78.199996999999996</v>
      </c>
      <c r="C210" s="242">
        <v>78.199996999999996</v>
      </c>
      <c r="D210" s="57">
        <v>76.050003000000004</v>
      </c>
      <c r="E210" s="239">
        <v>76.550003000000004</v>
      </c>
      <c r="F210" s="64">
        <v>76.550003000000004</v>
      </c>
      <c r="G210" s="76">
        <f t="shared" si="7"/>
        <v>-1.5858246035033694E-2</v>
      </c>
      <c r="H210" s="77">
        <f t="shared" si="6"/>
        <v>-0.13128906014658201</v>
      </c>
    </row>
    <row r="211" spans="1:8" ht="15.75" thickBot="1" x14ac:dyDescent="0.3">
      <c r="A211" s="57" t="s">
        <v>139</v>
      </c>
      <c r="B211" s="57">
        <v>75.349997999999999</v>
      </c>
      <c r="C211" s="242">
        <v>77.25</v>
      </c>
      <c r="D211" s="57">
        <v>75.349997999999999</v>
      </c>
      <c r="E211" s="239">
        <v>75.800003000000004</v>
      </c>
      <c r="F211" s="64">
        <v>75.800003000000004</v>
      </c>
      <c r="G211" s="76">
        <f t="shared" si="7"/>
        <v>-1.2222693410238423E-2</v>
      </c>
      <c r="H211" s="77">
        <f t="shared" si="6"/>
        <v>-0.23470020181058232</v>
      </c>
    </row>
    <row r="212" spans="1:8" ht="15.75" thickBot="1" x14ac:dyDescent="0.3">
      <c r="A212" s="57" t="s">
        <v>140</v>
      </c>
      <c r="B212" s="57">
        <v>76.900002000000001</v>
      </c>
      <c r="C212" s="242">
        <v>77</v>
      </c>
      <c r="D212" s="57">
        <v>73.849997999999999</v>
      </c>
      <c r="E212" s="239">
        <v>74.349997999999999</v>
      </c>
      <c r="F212" s="64">
        <v>74.349997999999999</v>
      </c>
      <c r="G212" s="76">
        <f t="shared" si="7"/>
        <v>-3.2414939241709557E-3</v>
      </c>
      <c r="H212" s="77">
        <f t="shared" si="6"/>
        <v>-0.26191374608072232</v>
      </c>
    </row>
    <row r="213" spans="1:8" ht="15.75" thickBot="1" x14ac:dyDescent="0.3">
      <c r="A213" s="57" t="s">
        <v>141</v>
      </c>
      <c r="B213" s="57">
        <v>74.5</v>
      </c>
      <c r="C213" s="242">
        <v>75.099997999999999</v>
      </c>
      <c r="D213" s="57">
        <v>72.800003000000004</v>
      </c>
      <c r="E213" s="239">
        <v>73.599997999999999</v>
      </c>
      <c r="F213" s="64">
        <v>73.599997999999999</v>
      </c>
      <c r="G213" s="76">
        <f t="shared" si="7"/>
        <v>-2.4984889714753621E-2</v>
      </c>
      <c r="H213" s="77">
        <f t="shared" si="6"/>
        <v>-0.46873690024214043</v>
      </c>
    </row>
    <row r="214" spans="1:8" ht="15.75" thickBot="1" x14ac:dyDescent="0.3">
      <c r="A214" s="57" t="s">
        <v>142</v>
      </c>
      <c r="B214" s="57">
        <v>74</v>
      </c>
      <c r="C214" s="242">
        <v>74.650002000000001</v>
      </c>
      <c r="D214" s="57">
        <v>73.25</v>
      </c>
      <c r="E214" s="239">
        <v>73.800003000000004</v>
      </c>
      <c r="F214" s="64">
        <v>73.800003000000004</v>
      </c>
      <c r="G214" s="76">
        <f t="shared" si="7"/>
        <v>-6.0099813620366621E-3</v>
      </c>
      <c r="H214" s="77">
        <f t="shared" si="6"/>
        <v>-0.51772084451168399</v>
      </c>
    </row>
    <row r="215" spans="1:8" ht="15.75" thickBot="1" x14ac:dyDescent="0.3">
      <c r="A215" s="57" t="s">
        <v>143</v>
      </c>
      <c r="B215" s="57">
        <v>76</v>
      </c>
      <c r="C215" s="242">
        <v>76</v>
      </c>
      <c r="D215" s="57">
        <v>72.650002000000001</v>
      </c>
      <c r="E215" s="239">
        <v>73.25</v>
      </c>
      <c r="F215" s="64">
        <v>73.25</v>
      </c>
      <c r="G215" s="76">
        <f t="shared" si="7"/>
        <v>1.7922789509437383E-2</v>
      </c>
      <c r="H215" s="77">
        <f t="shared" si="6"/>
        <v>-0.37076792316128226</v>
      </c>
    </row>
    <row r="216" spans="1:8" ht="15.75" thickBot="1" x14ac:dyDescent="0.3">
      <c r="A216" s="57" t="s">
        <v>144</v>
      </c>
      <c r="B216" s="57">
        <v>74</v>
      </c>
      <c r="C216" s="242">
        <v>74</v>
      </c>
      <c r="D216" s="57">
        <v>71.5</v>
      </c>
      <c r="E216" s="239">
        <v>72.599997999999999</v>
      </c>
      <c r="F216" s="64">
        <v>72.599997999999999</v>
      </c>
      <c r="G216" s="76">
        <f t="shared" si="7"/>
        <v>-2.6668247082161294E-2</v>
      </c>
      <c r="H216" s="77">
        <f t="shared" si="6"/>
        <v>-0.58847627732240215</v>
      </c>
    </row>
    <row r="217" spans="1:8" ht="15.75" thickBot="1" x14ac:dyDescent="0.3">
      <c r="A217" s="57" t="s">
        <v>145</v>
      </c>
      <c r="B217" s="57">
        <v>73</v>
      </c>
      <c r="C217" s="242">
        <v>73.349997999999999</v>
      </c>
      <c r="D217" s="57">
        <v>72.300003000000004</v>
      </c>
      <c r="E217" s="239">
        <v>72.5</v>
      </c>
      <c r="F217" s="64">
        <v>72.5</v>
      </c>
      <c r="G217" s="76">
        <f t="shared" si="7"/>
        <v>-8.8226158817097354E-3</v>
      </c>
      <c r="H217" s="77">
        <f t="shared" si="6"/>
        <v>-0.65923171013312032</v>
      </c>
    </row>
    <row r="218" spans="1:8" ht="15.75" thickBot="1" x14ac:dyDescent="0.3">
      <c r="A218" s="57" t="s">
        <v>146</v>
      </c>
      <c r="B218" s="57">
        <v>72.5</v>
      </c>
      <c r="C218" s="242">
        <v>73.449996999999996</v>
      </c>
      <c r="D218" s="57">
        <v>72.199996999999996</v>
      </c>
      <c r="E218" s="239">
        <v>72.5</v>
      </c>
      <c r="F218" s="64">
        <v>72.5</v>
      </c>
      <c r="G218" s="76">
        <f t="shared" si="7"/>
        <v>1.3623844533137402E-3</v>
      </c>
      <c r="H218" s="77">
        <f t="shared" si="6"/>
        <v>-0.64834640127924181</v>
      </c>
    </row>
    <row r="219" spans="1:8" ht="15.75" thickBot="1" x14ac:dyDescent="0.3">
      <c r="A219" s="57" t="s">
        <v>147</v>
      </c>
      <c r="B219" s="57">
        <v>73.300003000000004</v>
      </c>
      <c r="C219" s="242">
        <v>73.300003000000004</v>
      </c>
      <c r="D219" s="57">
        <v>70.650002000000001</v>
      </c>
      <c r="E219" s="239">
        <v>71.099997999999999</v>
      </c>
      <c r="F219" s="64">
        <v>71.099997999999999</v>
      </c>
      <c r="G219" s="76">
        <f t="shared" si="7"/>
        <v>-2.0442119554743374E-3</v>
      </c>
      <c r="H219" s="77">
        <f t="shared" si="6"/>
        <v>-0.66467387471626249</v>
      </c>
    </row>
    <row r="220" spans="1:8" ht="15.75" thickBot="1" x14ac:dyDescent="0.3">
      <c r="A220" s="57" t="s">
        <v>148</v>
      </c>
      <c r="B220" s="57">
        <v>71.650002000000001</v>
      </c>
      <c r="C220" s="242">
        <v>71.949996999999996</v>
      </c>
      <c r="D220" s="57">
        <v>69.550003000000004</v>
      </c>
      <c r="E220" s="239">
        <v>70.800003000000004</v>
      </c>
      <c r="F220" s="64">
        <v>70.800003000000004</v>
      </c>
      <c r="G220" s="76">
        <f t="shared" si="7"/>
        <v>-1.8589258182545542E-2</v>
      </c>
      <c r="H220" s="77">
        <f t="shared" si="6"/>
        <v>-0.8116276669000817</v>
      </c>
    </row>
    <row r="221" spans="1:8" ht="15.75" thickBot="1" x14ac:dyDescent="0.3">
      <c r="A221" s="58">
        <v>44207</v>
      </c>
      <c r="B221" s="57">
        <v>71</v>
      </c>
      <c r="C221" s="242">
        <v>71.599997999999999</v>
      </c>
      <c r="D221" s="57">
        <v>70.599997999999999</v>
      </c>
      <c r="E221" s="239">
        <v>70.849997999999999</v>
      </c>
      <c r="F221" s="64">
        <v>70.849997999999999</v>
      </c>
      <c r="G221" s="76">
        <f t="shared" si="7"/>
        <v>-4.8763456041152516E-3</v>
      </c>
      <c r="H221" s="77">
        <f t="shared" si="6"/>
        <v>-0.84972652002410032</v>
      </c>
    </row>
    <row r="222" spans="1:8" ht="15.75" thickBot="1" x14ac:dyDescent="0.3">
      <c r="A222" s="58">
        <v>44238</v>
      </c>
      <c r="B222" s="57">
        <v>71.199996999999996</v>
      </c>
      <c r="C222" s="242">
        <v>71.550003000000004</v>
      </c>
      <c r="D222" s="57">
        <v>70.5</v>
      </c>
      <c r="E222" s="239">
        <v>70.900002000000001</v>
      </c>
      <c r="F222" s="64">
        <v>70.900002000000001</v>
      </c>
      <c r="G222" s="76">
        <f t="shared" si="7"/>
        <v>-6.9849810245835222E-4</v>
      </c>
      <c r="H222" s="77">
        <f t="shared" si="6"/>
        <v>-0.85516868460724238</v>
      </c>
    </row>
    <row r="223" spans="1:8" ht="15.75" thickBot="1" x14ac:dyDescent="0.3">
      <c r="A223" s="58">
        <v>44266</v>
      </c>
      <c r="B223" s="57">
        <v>70.900002000000001</v>
      </c>
      <c r="C223" s="242">
        <v>71.25</v>
      </c>
      <c r="D223" s="57">
        <v>69.25</v>
      </c>
      <c r="E223" s="239">
        <v>69.699996999999996</v>
      </c>
      <c r="F223" s="64">
        <v>69.699996999999996</v>
      </c>
      <c r="G223" s="76">
        <f t="shared" si="7"/>
        <v>-4.2017287824203976E-3</v>
      </c>
      <c r="H223" s="77">
        <f t="shared" si="6"/>
        <v>-0.88782526429394204</v>
      </c>
    </row>
    <row r="224" spans="1:8" ht="15.75" thickBot="1" x14ac:dyDescent="0.3">
      <c r="A224" s="58">
        <v>44297</v>
      </c>
      <c r="B224" s="57">
        <v>69.599997999999999</v>
      </c>
      <c r="C224" s="242">
        <v>70.900002000000001</v>
      </c>
      <c r="D224" s="57">
        <v>69.599997999999999</v>
      </c>
      <c r="E224" s="239">
        <v>70.550003000000004</v>
      </c>
      <c r="F224" s="64">
        <v>70.550003000000004</v>
      </c>
      <c r="G224" s="76">
        <f t="shared" si="7"/>
        <v>-4.9243574019337379E-3</v>
      </c>
      <c r="H224" s="77">
        <f t="shared" si="6"/>
        <v>-0.92592400856378376</v>
      </c>
    </row>
    <row r="225" spans="1:8" ht="15.75" thickBot="1" x14ac:dyDescent="0.3">
      <c r="A225" s="58">
        <v>44419</v>
      </c>
      <c r="B225" s="57">
        <v>70.800003000000004</v>
      </c>
      <c r="C225" s="242">
        <v>73.199996999999996</v>
      </c>
      <c r="D225" s="57">
        <v>70.550003000000004</v>
      </c>
      <c r="E225" s="239">
        <v>72.5</v>
      </c>
      <c r="F225" s="64">
        <v>72.5</v>
      </c>
      <c r="G225" s="76">
        <f t="shared" si="7"/>
        <v>3.1924918236832314E-2</v>
      </c>
      <c r="H225" s="77">
        <f t="shared" si="6"/>
        <v>-0.67555994554938181</v>
      </c>
    </row>
    <row r="226" spans="1:8" ht="15.75" thickBot="1" x14ac:dyDescent="0.3">
      <c r="A226" s="58">
        <v>44450</v>
      </c>
      <c r="B226" s="57">
        <v>72.75</v>
      </c>
      <c r="C226" s="242">
        <v>75.5</v>
      </c>
      <c r="D226" s="57">
        <v>72.349997999999999</v>
      </c>
      <c r="E226" s="239">
        <v>74.349997999999999</v>
      </c>
      <c r="F226" s="64">
        <v>74.349997999999999</v>
      </c>
      <c r="G226" s="76">
        <f t="shared" si="7"/>
        <v>3.0937276271320605E-2</v>
      </c>
      <c r="H226" s="77">
        <f t="shared" si="6"/>
        <v>-0.42519501170156221</v>
      </c>
    </row>
    <row r="227" spans="1:8" ht="15.75" thickBot="1" x14ac:dyDescent="0.3">
      <c r="A227" s="58">
        <v>44480</v>
      </c>
      <c r="B227" s="57">
        <v>74.400002000000001</v>
      </c>
      <c r="C227" s="242">
        <v>75.699996999999996</v>
      </c>
      <c r="D227" s="57">
        <v>73.300003000000004</v>
      </c>
      <c r="E227" s="239">
        <v>73.5</v>
      </c>
      <c r="F227" s="64">
        <v>73.5</v>
      </c>
      <c r="G227" s="76">
        <f t="shared" si="7"/>
        <v>2.6454645583044042E-3</v>
      </c>
      <c r="H227" s="77">
        <f t="shared" si="6"/>
        <v>-0.40342450284798193</v>
      </c>
    </row>
    <row r="228" spans="1:8" ht="15.75" thickBot="1" x14ac:dyDescent="0.3">
      <c r="A228" s="58">
        <v>44511</v>
      </c>
      <c r="B228" s="57">
        <v>73.800003000000004</v>
      </c>
      <c r="C228" s="242">
        <v>74.300003000000004</v>
      </c>
      <c r="D228" s="57">
        <v>72.300003000000004</v>
      </c>
      <c r="E228" s="239">
        <v>73.199996999999996</v>
      </c>
      <c r="F228" s="64">
        <v>73.199996999999996</v>
      </c>
      <c r="G228" s="76">
        <f t="shared" si="7"/>
        <v>-1.8667128712720086E-2</v>
      </c>
      <c r="H228" s="77">
        <f t="shared" si="6"/>
        <v>-0.55581969763570249</v>
      </c>
    </row>
    <row r="229" spans="1:8" ht="15.75" thickBot="1" x14ac:dyDescent="0.3">
      <c r="A229" s="58">
        <v>44541</v>
      </c>
      <c r="B229" s="57">
        <v>73.25</v>
      </c>
      <c r="C229" s="242">
        <v>76</v>
      </c>
      <c r="D229" s="57">
        <v>72.599997999999999</v>
      </c>
      <c r="E229" s="239">
        <v>74</v>
      </c>
      <c r="F229" s="64">
        <v>74</v>
      </c>
      <c r="G229" s="76">
        <f t="shared" si="7"/>
        <v>2.2622348185767846E-2</v>
      </c>
      <c r="H229" s="77">
        <f t="shared" si="6"/>
        <v>-0.37076792316128226</v>
      </c>
    </row>
    <row r="230" spans="1:8" ht="15.75" thickBot="1" x14ac:dyDescent="0.3">
      <c r="A230" s="57" t="s">
        <v>149</v>
      </c>
      <c r="B230" s="57">
        <v>73</v>
      </c>
      <c r="C230" s="242">
        <v>74.349997999999999</v>
      </c>
      <c r="D230" s="57">
        <v>70.699996999999996</v>
      </c>
      <c r="E230" s="239">
        <v>71.25</v>
      </c>
      <c r="F230" s="64">
        <v>71.25</v>
      </c>
      <c r="G230" s="76">
        <f t="shared" si="7"/>
        <v>-2.1949694279965615E-2</v>
      </c>
      <c r="H230" s="77">
        <f t="shared" si="6"/>
        <v>-0.55037753305256043</v>
      </c>
    </row>
    <row r="231" spans="1:8" ht="15.75" thickBot="1" x14ac:dyDescent="0.3">
      <c r="A231" s="57" t="s">
        <v>150</v>
      </c>
      <c r="B231" s="57">
        <v>72.5</v>
      </c>
      <c r="C231" s="242">
        <v>79.400002000000001</v>
      </c>
      <c r="D231" s="57">
        <v>71.5</v>
      </c>
      <c r="E231" s="239">
        <v>78.150002000000001</v>
      </c>
      <c r="F231" s="64">
        <v>78.150002000000001</v>
      </c>
      <c r="G231" s="76">
        <f t="shared" si="7"/>
        <v>6.5714747435641138E-2</v>
      </c>
      <c r="H231" s="77">
        <f t="shared" si="6"/>
        <v>-6.6350337902419231E-4</v>
      </c>
    </row>
    <row r="232" spans="1:8" ht="15.75" thickBot="1" x14ac:dyDescent="0.3">
      <c r="A232" s="57" t="s">
        <v>151</v>
      </c>
      <c r="B232" s="57">
        <v>78.900002000000001</v>
      </c>
      <c r="C232" s="242">
        <v>79.349997999999999</v>
      </c>
      <c r="D232" s="57">
        <v>76.099997999999999</v>
      </c>
      <c r="E232" s="239">
        <v>78.099997999999999</v>
      </c>
      <c r="F232" s="64">
        <v>78.099997999999999</v>
      </c>
      <c r="G232" s="76">
        <f t="shared" si="7"/>
        <v>-6.2997167437774657E-4</v>
      </c>
      <c r="H232" s="77">
        <f t="shared" si="6"/>
        <v>-6.1066476497606504E-3</v>
      </c>
    </row>
    <row r="233" spans="1:8" ht="15.75" thickBot="1" x14ac:dyDescent="0.3">
      <c r="A233" s="57" t="s">
        <v>152</v>
      </c>
      <c r="B233" s="57">
        <v>77.949996999999996</v>
      </c>
      <c r="C233" s="242">
        <v>78.599997999999999</v>
      </c>
      <c r="D233" s="57">
        <v>74.5</v>
      </c>
      <c r="E233" s="239">
        <v>77.400002000000001</v>
      </c>
      <c r="F233" s="64">
        <v>77.400002000000001</v>
      </c>
      <c r="G233" s="76">
        <f t="shared" si="7"/>
        <v>-9.4967477777609371E-3</v>
      </c>
      <c r="H233" s="77">
        <f t="shared" si="6"/>
        <v>-8.7747280460180613E-2</v>
      </c>
    </row>
    <row r="234" spans="1:8" ht="15.75" thickBot="1" x14ac:dyDescent="0.3">
      <c r="A234" s="57" t="s">
        <v>153</v>
      </c>
      <c r="B234" s="57">
        <v>77.75</v>
      </c>
      <c r="C234" s="242">
        <v>80.099997999999999</v>
      </c>
      <c r="D234" s="57">
        <v>75.599997999999999</v>
      </c>
      <c r="E234" s="239">
        <v>78.5</v>
      </c>
      <c r="F234" s="64">
        <v>78.5</v>
      </c>
      <c r="G234" s="76">
        <f t="shared" si="7"/>
        <v>1.8904155115656192E-2</v>
      </c>
      <c r="H234" s="77">
        <f t="shared" si="6"/>
        <v>7.5533985160659317E-2</v>
      </c>
    </row>
    <row r="235" spans="1:8" ht="15.75" thickBot="1" x14ac:dyDescent="0.3">
      <c r="A235" s="57" t="s">
        <v>154</v>
      </c>
      <c r="B235" s="57">
        <v>79.900002000000001</v>
      </c>
      <c r="C235" s="242">
        <v>85.150002000000001</v>
      </c>
      <c r="D235" s="57">
        <v>77.699996999999996</v>
      </c>
      <c r="E235" s="239">
        <v>84.449996999999996</v>
      </c>
      <c r="F235" s="64">
        <v>84.449996999999996</v>
      </c>
      <c r="G235" s="76">
        <f t="shared" si="7"/>
        <v>6.1138601491135279E-2</v>
      </c>
      <c r="H235" s="77">
        <f t="shared" si="6"/>
        <v>0.62524801483419556</v>
      </c>
    </row>
    <row r="236" spans="1:8" ht="15.75" thickBot="1" x14ac:dyDescent="0.3">
      <c r="A236" s="57" t="s">
        <v>155</v>
      </c>
      <c r="B236" s="57">
        <v>85.150002000000001</v>
      </c>
      <c r="C236" s="242">
        <v>87.300003000000004</v>
      </c>
      <c r="D236" s="57">
        <v>81.550003000000004</v>
      </c>
      <c r="E236" s="239">
        <v>82.849997999999999</v>
      </c>
      <c r="F236" s="64">
        <v>82.849997999999999</v>
      </c>
      <c r="G236" s="76">
        <f t="shared" si="7"/>
        <v>2.4936066613157715E-2</v>
      </c>
      <c r="H236" s="77">
        <f t="shared" si="6"/>
        <v>0.85928460441157684</v>
      </c>
    </row>
    <row r="237" spans="1:8" ht="15.75" thickBot="1" x14ac:dyDescent="0.3">
      <c r="A237" s="57" t="s">
        <v>156</v>
      </c>
      <c r="B237" s="57">
        <v>82.5</v>
      </c>
      <c r="C237" s="242">
        <v>83.400002000000001</v>
      </c>
      <c r="D237" s="57">
        <v>80.300003000000004</v>
      </c>
      <c r="E237" s="239">
        <v>80.900002000000001</v>
      </c>
      <c r="F237" s="64">
        <v>80.900002000000001</v>
      </c>
      <c r="G237" s="76">
        <f t="shared" si="7"/>
        <v>-4.5702163864300982E-2</v>
      </c>
      <c r="H237" s="77">
        <f t="shared" si="6"/>
        <v>0.43475320494321562</v>
      </c>
    </row>
    <row r="238" spans="1:8" ht="15.75" thickBot="1" x14ac:dyDescent="0.3">
      <c r="A238" s="57" t="s">
        <v>157</v>
      </c>
      <c r="B238" s="57">
        <v>78.25</v>
      </c>
      <c r="C238" s="242">
        <v>79.400002000000001</v>
      </c>
      <c r="D238" s="57">
        <v>74.25</v>
      </c>
      <c r="E238" s="239">
        <v>75.449996999999996</v>
      </c>
      <c r="F238" s="64">
        <v>75.449996999999996</v>
      </c>
      <c r="G238" s="76">
        <f t="shared" si="7"/>
        <v>-4.914993990350959E-2</v>
      </c>
      <c r="H238" s="77">
        <f t="shared" si="6"/>
        <v>-6.6350337902419231E-4</v>
      </c>
    </row>
    <row r="239" spans="1:8" ht="15.75" thickBot="1" x14ac:dyDescent="0.3">
      <c r="A239" s="57" t="s">
        <v>158</v>
      </c>
      <c r="B239" s="57">
        <v>72.099997999999999</v>
      </c>
      <c r="C239" s="242">
        <v>73</v>
      </c>
      <c r="D239" s="57">
        <v>69.5</v>
      </c>
      <c r="E239" s="239">
        <v>70.75</v>
      </c>
      <c r="F239" s="64">
        <v>70.75</v>
      </c>
      <c r="G239" s="76">
        <f t="shared" si="7"/>
        <v>-8.4038952293615438E-2</v>
      </c>
      <c r="H239" s="77">
        <f t="shared" si="6"/>
        <v>-0.69733045440296215</v>
      </c>
    </row>
    <row r="240" spans="1:8" ht="15.75" thickBot="1" x14ac:dyDescent="0.3">
      <c r="A240" s="57" t="s">
        <v>159</v>
      </c>
      <c r="B240" s="57">
        <v>70.099997999999999</v>
      </c>
      <c r="C240" s="242">
        <v>73.25</v>
      </c>
      <c r="D240" s="57">
        <v>69.050003000000004</v>
      </c>
      <c r="E240" s="239">
        <v>70.099997999999999</v>
      </c>
      <c r="F240" s="64">
        <v>70.099997999999999</v>
      </c>
      <c r="G240" s="76">
        <f t="shared" si="7"/>
        <v>3.4188067487854611E-3</v>
      </c>
      <c r="H240" s="77">
        <f t="shared" si="6"/>
        <v>-0.67011691013282215</v>
      </c>
    </row>
    <row r="241" spans="1:8" ht="15.75" thickBot="1" x14ac:dyDescent="0.3">
      <c r="A241" s="58">
        <v>44208</v>
      </c>
      <c r="B241" s="57">
        <v>70.949996999999996</v>
      </c>
      <c r="C241" s="242">
        <v>72.150002000000001</v>
      </c>
      <c r="D241" s="57">
        <v>69.25</v>
      </c>
      <c r="E241" s="239">
        <v>71.150002000000001</v>
      </c>
      <c r="F241" s="64">
        <v>71.150002000000001</v>
      </c>
      <c r="G241" s="76">
        <f t="shared" si="7"/>
        <v>-1.5130934957269505E-2</v>
      </c>
      <c r="H241" s="77">
        <f t="shared" si="6"/>
        <v>-0.78985628721308387</v>
      </c>
    </row>
    <row r="242" spans="1:8" ht="15.75" thickBot="1" x14ac:dyDescent="0.3">
      <c r="A242" s="58">
        <v>44239</v>
      </c>
      <c r="B242" s="57">
        <v>71.199996999999996</v>
      </c>
      <c r="C242" s="242">
        <v>72.400002000000001</v>
      </c>
      <c r="D242" s="57">
        <v>70.199996999999996</v>
      </c>
      <c r="E242" s="239">
        <v>71.400002000000001</v>
      </c>
      <c r="F242" s="64">
        <v>71.400002000000001</v>
      </c>
      <c r="G242" s="76">
        <f t="shared" si="7"/>
        <v>3.4590140760723926E-3</v>
      </c>
      <c r="H242" s="77">
        <f t="shared" si="6"/>
        <v>-0.76264274294294387</v>
      </c>
    </row>
    <row r="243" spans="1:8" ht="15.75" thickBot="1" x14ac:dyDescent="0.3">
      <c r="A243" s="58">
        <v>44267</v>
      </c>
      <c r="B243" s="57">
        <v>71.400002000000001</v>
      </c>
      <c r="C243" s="242">
        <v>72.25</v>
      </c>
      <c r="D243" s="57">
        <v>70.199996999999996</v>
      </c>
      <c r="E243" s="239">
        <v>71.300003000000004</v>
      </c>
      <c r="F243" s="64">
        <v>71.300003000000004</v>
      </c>
      <c r="G243" s="76">
        <f t="shared" si="7"/>
        <v>-2.0740000234381693E-3</v>
      </c>
      <c r="H243" s="77">
        <f t="shared" si="6"/>
        <v>-0.77897108721338204</v>
      </c>
    </row>
    <row r="244" spans="1:8" ht="15.75" thickBot="1" x14ac:dyDescent="0.3">
      <c r="A244" s="58">
        <v>44359</v>
      </c>
      <c r="B244" s="57">
        <v>70.849997999999999</v>
      </c>
      <c r="C244" s="242">
        <v>71.699996999999996</v>
      </c>
      <c r="D244" s="57">
        <v>68.099997999999999</v>
      </c>
      <c r="E244" s="239">
        <v>68.849997999999999</v>
      </c>
      <c r="F244" s="64">
        <v>68.849997999999999</v>
      </c>
      <c r="G244" s="76">
        <f t="shared" si="7"/>
        <v>-7.6416212279720288E-3</v>
      </c>
      <c r="H244" s="77">
        <f t="shared" si="6"/>
        <v>-0.8388412111702217</v>
      </c>
    </row>
    <row r="245" spans="1:8" ht="15.75" thickBot="1" x14ac:dyDescent="0.3">
      <c r="A245" s="58">
        <v>44389</v>
      </c>
      <c r="B245" s="57">
        <v>69.400002000000001</v>
      </c>
      <c r="C245" s="242">
        <v>70.349997999999999</v>
      </c>
      <c r="D245" s="57">
        <v>67.849997999999999</v>
      </c>
      <c r="E245" s="239">
        <v>68.449996999999996</v>
      </c>
      <c r="F245" s="64">
        <v>68.449996999999996</v>
      </c>
      <c r="G245" s="76">
        <f t="shared" si="7"/>
        <v>-1.9007950633454018E-2</v>
      </c>
      <c r="H245" s="77">
        <f t="shared" si="6"/>
        <v>-0.98579424137480021</v>
      </c>
    </row>
    <row r="246" spans="1:8" ht="15.75" thickBot="1" x14ac:dyDescent="0.3">
      <c r="A246" s="58">
        <v>44420</v>
      </c>
      <c r="B246" s="57">
        <v>66.150002000000001</v>
      </c>
      <c r="C246" s="242">
        <v>69.300003000000004</v>
      </c>
      <c r="D246" s="57">
        <v>66.150002000000001</v>
      </c>
      <c r="E246" s="239">
        <v>67.75</v>
      </c>
      <c r="F246" s="64">
        <v>67.75</v>
      </c>
      <c r="G246" s="76">
        <f t="shared" si="7"/>
        <v>-1.5037805645215556E-2</v>
      </c>
      <c r="H246" s="77">
        <f t="shared" si="6"/>
        <v>-1.1000905830385024</v>
      </c>
    </row>
    <row r="247" spans="1:8" ht="15.75" thickBot="1" x14ac:dyDescent="0.3">
      <c r="A247" s="58">
        <v>44451</v>
      </c>
      <c r="B247" s="57">
        <v>68</v>
      </c>
      <c r="C247" s="242">
        <v>71.650002000000001</v>
      </c>
      <c r="D247" s="57">
        <v>68</v>
      </c>
      <c r="E247" s="239">
        <v>70.449996999999996</v>
      </c>
      <c r="F247" s="64">
        <v>70.449996999999996</v>
      </c>
      <c r="G247" s="76">
        <f t="shared" si="7"/>
        <v>3.3348232701748769E-2</v>
      </c>
      <c r="H247" s="77">
        <f t="shared" si="6"/>
        <v>-0.84428337575336387</v>
      </c>
    </row>
    <row r="248" spans="1:8" ht="15.75" thickBot="1" x14ac:dyDescent="0.3">
      <c r="A248" s="58">
        <v>44481</v>
      </c>
      <c r="B248" s="57">
        <v>69.849997999999999</v>
      </c>
      <c r="C248" s="242">
        <v>70.75</v>
      </c>
      <c r="D248" s="57">
        <v>69.099997999999999</v>
      </c>
      <c r="E248" s="239">
        <v>70.349997999999999</v>
      </c>
      <c r="F248" s="64">
        <v>70.349997999999999</v>
      </c>
      <c r="G248" s="76">
        <f t="shared" si="7"/>
        <v>-1.264064566430176E-2</v>
      </c>
      <c r="H248" s="77">
        <f t="shared" si="6"/>
        <v>-0.94225235283422204</v>
      </c>
    </row>
    <row r="250" spans="1:8" x14ac:dyDescent="0.25">
      <c r="G250" s="62"/>
      <c r="H250" s="62"/>
    </row>
    <row r="251" spans="1:8" x14ac:dyDescent="0.25">
      <c r="G251" s="62"/>
      <c r="H251" s="62"/>
    </row>
    <row r="252" spans="1:8" x14ac:dyDescent="0.25">
      <c r="G252" s="62"/>
      <c r="H252" s="62"/>
    </row>
    <row r="253" spans="1:8" x14ac:dyDescent="0.25">
      <c r="G253" s="62"/>
      <c r="H253" s="62"/>
    </row>
    <row r="254" spans="1:8" x14ac:dyDescent="0.25">
      <c r="G254" s="62"/>
      <c r="H254" s="62"/>
    </row>
    <row r="255" spans="1:8" x14ac:dyDescent="0.25">
      <c r="G255" s="62"/>
      <c r="H255" s="62"/>
    </row>
    <row r="256" spans="1:8" x14ac:dyDescent="0.25">
      <c r="G256" s="62"/>
      <c r="H256" s="62"/>
    </row>
    <row r="257" spans="7:8" x14ac:dyDescent="0.25">
      <c r="G257" s="62"/>
      <c r="H257" s="62"/>
    </row>
    <row r="258" spans="7:8" x14ac:dyDescent="0.25">
      <c r="G258" s="62"/>
      <c r="H258" s="62"/>
    </row>
    <row r="259" spans="7:8" x14ac:dyDescent="0.25">
      <c r="G259" s="62"/>
      <c r="H259" s="62"/>
    </row>
    <row r="260" spans="7:8" x14ac:dyDescent="0.25">
      <c r="G260" s="62"/>
      <c r="H260" s="62"/>
    </row>
    <row r="261" spans="7:8" x14ac:dyDescent="0.25">
      <c r="G261" s="62"/>
      <c r="H261" s="62"/>
    </row>
    <row r="262" spans="7:8" x14ac:dyDescent="0.25">
      <c r="G262" s="62"/>
      <c r="H262" s="62"/>
    </row>
    <row r="263" spans="7:8" x14ac:dyDescent="0.25">
      <c r="G263" s="62"/>
      <c r="H263" s="62"/>
    </row>
    <row r="264" spans="7:8" x14ac:dyDescent="0.25">
      <c r="G264" s="62"/>
      <c r="H264" s="62"/>
    </row>
    <row r="265" spans="7:8" x14ac:dyDescent="0.25">
      <c r="G265" s="62"/>
      <c r="H265" s="62"/>
    </row>
    <row r="266" spans="7:8" x14ac:dyDescent="0.25">
      <c r="G266" s="62"/>
      <c r="H266" s="62"/>
    </row>
    <row r="267" spans="7:8" x14ac:dyDescent="0.25">
      <c r="G267" s="62"/>
      <c r="H267" s="62"/>
    </row>
    <row r="268" spans="7:8" x14ac:dyDescent="0.25">
      <c r="G268" s="62"/>
      <c r="H268" s="62"/>
    </row>
    <row r="269" spans="7:8" x14ac:dyDescent="0.25">
      <c r="G269" s="62"/>
      <c r="H269" s="62"/>
    </row>
    <row r="270" spans="7:8" x14ac:dyDescent="0.25">
      <c r="G270" s="62"/>
      <c r="H270" s="62"/>
    </row>
    <row r="271" spans="7:8" x14ac:dyDescent="0.25">
      <c r="G271" s="62"/>
      <c r="H271" s="62"/>
    </row>
    <row r="272" spans="7:8" x14ac:dyDescent="0.25">
      <c r="G272" s="62"/>
      <c r="H272" s="62"/>
    </row>
    <row r="273" spans="7:8" x14ac:dyDescent="0.25">
      <c r="G273" s="62"/>
      <c r="H273" s="62"/>
    </row>
    <row r="274" spans="7:8" x14ac:dyDescent="0.25">
      <c r="G274" s="62"/>
      <c r="H274" s="62"/>
    </row>
    <row r="275" spans="7:8" x14ac:dyDescent="0.25">
      <c r="G275" s="62"/>
      <c r="H275" s="62"/>
    </row>
    <row r="276" spans="7:8" x14ac:dyDescent="0.25">
      <c r="G276" s="62"/>
      <c r="H276" s="62"/>
    </row>
    <row r="277" spans="7:8" x14ac:dyDescent="0.25">
      <c r="G277" s="62"/>
      <c r="H277" s="62"/>
    </row>
    <row r="278" spans="7:8" x14ac:dyDescent="0.25">
      <c r="G278" s="62"/>
      <c r="H278" s="62"/>
    </row>
    <row r="279" spans="7:8" x14ac:dyDescent="0.25">
      <c r="G279" s="62"/>
      <c r="H279" s="62"/>
    </row>
    <row r="280" spans="7:8" x14ac:dyDescent="0.25">
      <c r="G280" s="62"/>
      <c r="H280" s="62"/>
    </row>
    <row r="281" spans="7:8" x14ac:dyDescent="0.25">
      <c r="G281" s="62"/>
      <c r="H281" s="62"/>
    </row>
    <row r="282" spans="7:8" x14ac:dyDescent="0.25">
      <c r="G282" s="62"/>
      <c r="H282" s="62"/>
    </row>
    <row r="283" spans="7:8" x14ac:dyDescent="0.25">
      <c r="G283" s="62"/>
      <c r="H283" s="62"/>
    </row>
    <row r="284" spans="7:8" x14ac:dyDescent="0.25">
      <c r="G284" s="62"/>
      <c r="H284" s="62"/>
    </row>
    <row r="285" spans="7:8" x14ac:dyDescent="0.25">
      <c r="G285" s="62"/>
      <c r="H285" s="62"/>
    </row>
    <row r="286" spans="7:8" x14ac:dyDescent="0.25">
      <c r="G286" s="62"/>
      <c r="H286" s="62"/>
    </row>
    <row r="287" spans="7:8" x14ac:dyDescent="0.25">
      <c r="G287" s="62"/>
      <c r="H287" s="62"/>
    </row>
    <row r="288" spans="7:8" x14ac:dyDescent="0.25">
      <c r="G288" s="62"/>
      <c r="H288" s="62"/>
    </row>
    <row r="289" spans="7:8" x14ac:dyDescent="0.25">
      <c r="G289" s="62"/>
      <c r="H289" s="62"/>
    </row>
    <row r="290" spans="7:8" x14ac:dyDescent="0.25">
      <c r="G290" s="62"/>
      <c r="H290" s="62"/>
    </row>
    <row r="291" spans="7:8" x14ac:dyDescent="0.25">
      <c r="G291" s="62"/>
      <c r="H291" s="62"/>
    </row>
    <row r="292" spans="7:8" x14ac:dyDescent="0.25">
      <c r="G292" s="62"/>
      <c r="H292" s="62"/>
    </row>
    <row r="293" spans="7:8" x14ac:dyDescent="0.25">
      <c r="G293" s="62"/>
      <c r="H293" s="62"/>
    </row>
    <row r="294" spans="7:8" x14ac:dyDescent="0.25">
      <c r="G294" s="62"/>
      <c r="H294" s="62"/>
    </row>
    <row r="295" spans="7:8" x14ac:dyDescent="0.25">
      <c r="G295" s="62"/>
      <c r="H295" s="62"/>
    </row>
    <row r="296" spans="7:8" x14ac:dyDescent="0.25">
      <c r="G296" s="62"/>
      <c r="H296" s="62"/>
    </row>
    <row r="297" spans="7:8" x14ac:dyDescent="0.25">
      <c r="G297" s="62"/>
      <c r="H297" s="62"/>
    </row>
    <row r="298" spans="7:8" x14ac:dyDescent="0.25">
      <c r="G298" s="62"/>
      <c r="H298" s="62"/>
    </row>
    <row r="299" spans="7:8" x14ac:dyDescent="0.25">
      <c r="G299" s="62"/>
      <c r="H299" s="62"/>
    </row>
    <row r="300" spans="7:8" x14ac:dyDescent="0.25">
      <c r="G300" s="62"/>
      <c r="H300" s="62"/>
    </row>
    <row r="301" spans="7:8" x14ac:dyDescent="0.25">
      <c r="G301" s="62"/>
      <c r="H301" s="62"/>
    </row>
    <row r="302" spans="7:8" x14ac:dyDescent="0.25">
      <c r="G302" s="62"/>
      <c r="H302" s="62"/>
    </row>
    <row r="303" spans="7:8" x14ac:dyDescent="0.25">
      <c r="G303" s="62"/>
      <c r="H303" s="62"/>
    </row>
    <row r="304" spans="7:8" x14ac:dyDescent="0.25">
      <c r="G304" s="62"/>
      <c r="H304" s="62"/>
    </row>
    <row r="305" spans="7:8" x14ac:dyDescent="0.25">
      <c r="G305" s="62"/>
      <c r="H305" s="62"/>
    </row>
    <row r="306" spans="7:8" x14ac:dyDescent="0.25">
      <c r="G306" s="62"/>
      <c r="H306" s="62"/>
    </row>
    <row r="307" spans="7:8" x14ac:dyDescent="0.25">
      <c r="G307" s="62"/>
      <c r="H307" s="62"/>
    </row>
    <row r="308" spans="7:8" x14ac:dyDescent="0.25">
      <c r="G308" s="62"/>
      <c r="H308" s="62"/>
    </row>
    <row r="309" spans="7:8" x14ac:dyDescent="0.25">
      <c r="G309" s="62"/>
      <c r="H309" s="62"/>
    </row>
    <row r="310" spans="7:8" x14ac:dyDescent="0.25">
      <c r="G310" s="62"/>
      <c r="H310" s="62"/>
    </row>
    <row r="311" spans="7:8" x14ac:dyDescent="0.25">
      <c r="G311" s="62"/>
      <c r="H311" s="62"/>
    </row>
    <row r="312" spans="7:8" x14ac:dyDescent="0.25">
      <c r="G312" s="62"/>
      <c r="H312" s="62"/>
    </row>
    <row r="313" spans="7:8" x14ac:dyDescent="0.25">
      <c r="G313" s="62"/>
      <c r="H313" s="62"/>
    </row>
    <row r="314" spans="7:8" x14ac:dyDescent="0.25">
      <c r="G314" s="62"/>
      <c r="H314" s="62"/>
    </row>
    <row r="315" spans="7:8" x14ac:dyDescent="0.25">
      <c r="G315" s="62"/>
      <c r="H315" s="62"/>
    </row>
    <row r="316" spans="7:8" x14ac:dyDescent="0.25">
      <c r="G316" s="62"/>
      <c r="H316" s="62"/>
    </row>
    <row r="317" spans="7:8" x14ac:dyDescent="0.25">
      <c r="G317" s="62"/>
      <c r="H317" s="62"/>
    </row>
    <row r="318" spans="7:8" x14ac:dyDescent="0.25">
      <c r="G318" s="62"/>
      <c r="H318" s="62"/>
    </row>
    <row r="319" spans="7:8" x14ac:dyDescent="0.25">
      <c r="G319" s="62"/>
      <c r="H319" s="62"/>
    </row>
    <row r="320" spans="7:8" x14ac:dyDescent="0.25">
      <c r="G320" s="62"/>
      <c r="H320" s="62"/>
    </row>
    <row r="321" spans="7:8" x14ac:dyDescent="0.25">
      <c r="G321" s="62"/>
      <c r="H321" s="62"/>
    </row>
    <row r="322" spans="7:8" x14ac:dyDescent="0.25">
      <c r="G322" s="62"/>
      <c r="H322" s="62"/>
    </row>
    <row r="323" spans="7:8" x14ac:dyDescent="0.25">
      <c r="G323" s="62"/>
      <c r="H323" s="62"/>
    </row>
    <row r="324" spans="7:8" x14ac:dyDescent="0.25">
      <c r="G324" s="62"/>
      <c r="H324" s="62"/>
    </row>
    <row r="325" spans="7:8" x14ac:dyDescent="0.25">
      <c r="G325" s="62"/>
      <c r="H325" s="62"/>
    </row>
    <row r="326" spans="7:8" x14ac:dyDescent="0.25">
      <c r="G326" s="62"/>
      <c r="H326" s="62"/>
    </row>
    <row r="327" spans="7:8" x14ac:dyDescent="0.25">
      <c r="G327" s="62"/>
      <c r="H327" s="62"/>
    </row>
    <row r="328" spans="7:8" x14ac:dyDescent="0.25">
      <c r="G328" s="62"/>
      <c r="H328" s="62"/>
    </row>
    <row r="329" spans="7:8" x14ac:dyDescent="0.25">
      <c r="G329" s="62"/>
      <c r="H329" s="62"/>
    </row>
    <row r="330" spans="7:8" x14ac:dyDescent="0.25">
      <c r="G330" s="62"/>
      <c r="H330" s="62"/>
    </row>
    <row r="331" spans="7:8" x14ac:dyDescent="0.25">
      <c r="G331" s="62"/>
      <c r="H331" s="62"/>
    </row>
    <row r="332" spans="7:8" x14ac:dyDescent="0.25">
      <c r="G332" s="62"/>
      <c r="H332" s="62"/>
    </row>
    <row r="333" spans="7:8" x14ac:dyDescent="0.25">
      <c r="G333" s="62"/>
      <c r="H333" s="62"/>
    </row>
    <row r="334" spans="7:8" x14ac:dyDescent="0.25">
      <c r="G334" s="62"/>
      <c r="H334" s="62"/>
    </row>
    <row r="335" spans="7:8" x14ac:dyDescent="0.25">
      <c r="G335" s="62"/>
      <c r="H335" s="62"/>
    </row>
    <row r="336" spans="7:8" x14ac:dyDescent="0.25">
      <c r="G336" s="62"/>
      <c r="H336" s="62"/>
    </row>
    <row r="337" spans="7:8" x14ac:dyDescent="0.25">
      <c r="G337" s="62"/>
      <c r="H337" s="62"/>
    </row>
    <row r="338" spans="7:8" x14ac:dyDescent="0.25">
      <c r="G338" s="62"/>
      <c r="H338" s="62"/>
    </row>
    <row r="339" spans="7:8" x14ac:dyDescent="0.25">
      <c r="G339" s="62"/>
      <c r="H339" s="62"/>
    </row>
    <row r="340" spans="7:8" x14ac:dyDescent="0.25">
      <c r="G340" s="62"/>
      <c r="H340" s="62"/>
    </row>
    <row r="341" spans="7:8" x14ac:dyDescent="0.25">
      <c r="G341" s="62"/>
      <c r="H341" s="62"/>
    </row>
    <row r="342" spans="7:8" x14ac:dyDescent="0.25">
      <c r="G342" s="62"/>
      <c r="H342" s="62"/>
    </row>
    <row r="343" spans="7:8" x14ac:dyDescent="0.25">
      <c r="G343" s="62"/>
      <c r="H343" s="62"/>
    </row>
    <row r="344" spans="7:8" x14ac:dyDescent="0.25">
      <c r="G344" s="62"/>
      <c r="H344" s="62"/>
    </row>
    <row r="345" spans="7:8" x14ac:dyDescent="0.25">
      <c r="G345" s="62"/>
      <c r="H345" s="62"/>
    </row>
    <row r="346" spans="7:8" x14ac:dyDescent="0.25">
      <c r="G346" s="62"/>
      <c r="H346" s="62"/>
    </row>
    <row r="347" spans="7:8" x14ac:dyDescent="0.25">
      <c r="G347" s="62"/>
      <c r="H347" s="62"/>
    </row>
    <row r="348" spans="7:8" x14ac:dyDescent="0.25">
      <c r="G348" s="62"/>
      <c r="H348" s="62"/>
    </row>
    <row r="349" spans="7:8" x14ac:dyDescent="0.25">
      <c r="G349" s="62"/>
      <c r="H349" s="62"/>
    </row>
    <row r="350" spans="7:8" x14ac:dyDescent="0.25">
      <c r="G350" s="62"/>
      <c r="H350" s="62"/>
    </row>
    <row r="351" spans="7:8" x14ac:dyDescent="0.25">
      <c r="G351" s="62"/>
      <c r="H351" s="62"/>
    </row>
    <row r="352" spans="7:8" x14ac:dyDescent="0.25">
      <c r="G352" s="62"/>
      <c r="H352" s="62"/>
    </row>
    <row r="353" spans="7:8" x14ac:dyDescent="0.25">
      <c r="G353" s="62"/>
      <c r="H353" s="62"/>
    </row>
    <row r="354" spans="7:8" x14ac:dyDescent="0.25">
      <c r="G354" s="62"/>
      <c r="H354" s="62"/>
    </row>
    <row r="355" spans="7:8" x14ac:dyDescent="0.25">
      <c r="G355" s="62"/>
      <c r="H355" s="62"/>
    </row>
    <row r="356" spans="7:8" x14ac:dyDescent="0.25">
      <c r="G356" s="62"/>
      <c r="H356" s="62"/>
    </row>
    <row r="357" spans="7:8" x14ac:dyDescent="0.25">
      <c r="G357" s="62"/>
      <c r="H357" s="62"/>
    </row>
    <row r="358" spans="7:8" x14ac:dyDescent="0.25">
      <c r="G358" s="62"/>
      <c r="H358" s="62"/>
    </row>
    <row r="359" spans="7:8" x14ac:dyDescent="0.25">
      <c r="G359" s="62"/>
      <c r="H359" s="62"/>
    </row>
    <row r="360" spans="7:8" x14ac:dyDescent="0.25">
      <c r="G360" s="62"/>
      <c r="H360" s="62"/>
    </row>
    <row r="361" spans="7:8" x14ac:dyDescent="0.25">
      <c r="G361" s="62"/>
      <c r="H361" s="62"/>
    </row>
    <row r="362" spans="7:8" x14ac:dyDescent="0.25">
      <c r="G362" s="62"/>
      <c r="H362" s="62"/>
    </row>
    <row r="363" spans="7:8" x14ac:dyDescent="0.25">
      <c r="G363" s="62"/>
      <c r="H363" s="62"/>
    </row>
    <row r="364" spans="7:8" x14ac:dyDescent="0.25">
      <c r="G364" s="62"/>
      <c r="H364" s="62"/>
    </row>
    <row r="365" spans="7:8" x14ac:dyDescent="0.25">
      <c r="G365" s="62"/>
      <c r="H365" s="62"/>
    </row>
    <row r="366" spans="7:8" x14ac:dyDescent="0.25">
      <c r="G366" s="62"/>
      <c r="H366" s="62"/>
    </row>
    <row r="367" spans="7:8" x14ac:dyDescent="0.25">
      <c r="G367" s="62"/>
      <c r="H367" s="62"/>
    </row>
    <row r="368" spans="7:8" x14ac:dyDescent="0.25">
      <c r="G368" s="62"/>
      <c r="H368" s="62"/>
    </row>
    <row r="369" spans="7:8" x14ac:dyDescent="0.25">
      <c r="G369" s="62"/>
      <c r="H369" s="62"/>
    </row>
    <row r="370" spans="7:8" x14ac:dyDescent="0.25">
      <c r="G370" s="62"/>
      <c r="H370" s="62"/>
    </row>
    <row r="371" spans="7:8" x14ac:dyDescent="0.25">
      <c r="G371" s="62"/>
      <c r="H371" s="62"/>
    </row>
    <row r="372" spans="7:8" x14ac:dyDescent="0.25">
      <c r="G372" s="62"/>
      <c r="H372" s="62"/>
    </row>
    <row r="373" spans="7:8" x14ac:dyDescent="0.25">
      <c r="G373" s="62"/>
      <c r="H373" s="62"/>
    </row>
    <row r="374" spans="7:8" x14ac:dyDescent="0.25">
      <c r="G374" s="62"/>
      <c r="H374" s="62"/>
    </row>
    <row r="375" spans="7:8" x14ac:dyDescent="0.25">
      <c r="G375" s="62"/>
      <c r="H375" s="62"/>
    </row>
    <row r="376" spans="7:8" x14ac:dyDescent="0.25">
      <c r="G376" s="62"/>
      <c r="H376" s="62"/>
    </row>
    <row r="377" spans="7:8" x14ac:dyDescent="0.25">
      <c r="G377" s="62"/>
      <c r="H377" s="62"/>
    </row>
    <row r="378" spans="7:8" x14ac:dyDescent="0.25">
      <c r="G378" s="62"/>
      <c r="H378" s="62"/>
    </row>
    <row r="379" spans="7:8" x14ac:dyDescent="0.25">
      <c r="G379" s="62"/>
      <c r="H379" s="62"/>
    </row>
    <row r="380" spans="7:8" x14ac:dyDescent="0.25">
      <c r="G380" s="62"/>
      <c r="H380" s="62"/>
    </row>
    <row r="381" spans="7:8" x14ac:dyDescent="0.25">
      <c r="G381" s="62"/>
      <c r="H381" s="62"/>
    </row>
    <row r="382" spans="7:8" x14ac:dyDescent="0.25">
      <c r="G382" s="62"/>
      <c r="H382" s="62"/>
    </row>
    <row r="383" spans="7:8" x14ac:dyDescent="0.25">
      <c r="G383" s="62"/>
      <c r="H383" s="62"/>
    </row>
    <row r="384" spans="7:8" x14ac:dyDescent="0.25">
      <c r="G384" s="62"/>
      <c r="H384" s="62"/>
    </row>
    <row r="385" spans="7:8" x14ac:dyDescent="0.25">
      <c r="G385" s="62"/>
      <c r="H385" s="62"/>
    </row>
    <row r="386" spans="7:8" x14ac:dyDescent="0.25">
      <c r="G386" s="62"/>
      <c r="H386" s="62"/>
    </row>
    <row r="387" spans="7:8" x14ac:dyDescent="0.25">
      <c r="G387" s="62"/>
      <c r="H387" s="62"/>
    </row>
    <row r="388" spans="7:8" x14ac:dyDescent="0.25">
      <c r="G388" s="62"/>
      <c r="H388" s="62"/>
    </row>
    <row r="389" spans="7:8" x14ac:dyDescent="0.25">
      <c r="G389" s="62"/>
      <c r="H389" s="62"/>
    </row>
    <row r="390" spans="7:8" x14ac:dyDescent="0.25">
      <c r="G390" s="62"/>
      <c r="H390" s="62"/>
    </row>
    <row r="391" spans="7:8" x14ac:dyDescent="0.25">
      <c r="G391" s="62"/>
      <c r="H391" s="62"/>
    </row>
    <row r="392" spans="7:8" x14ac:dyDescent="0.25">
      <c r="G392" s="62"/>
      <c r="H392" s="62"/>
    </row>
    <row r="393" spans="7:8" x14ac:dyDescent="0.25">
      <c r="G393" s="62"/>
      <c r="H393" s="62"/>
    </row>
    <row r="394" spans="7:8" x14ac:dyDescent="0.25">
      <c r="G394" s="62"/>
      <c r="H394" s="62"/>
    </row>
    <row r="395" spans="7:8" x14ac:dyDescent="0.25">
      <c r="G395" s="62"/>
      <c r="H395" s="62"/>
    </row>
    <row r="396" spans="7:8" x14ac:dyDescent="0.25">
      <c r="G396" s="62"/>
      <c r="H396" s="62"/>
    </row>
    <row r="397" spans="7:8" x14ac:dyDescent="0.25">
      <c r="G397" s="62"/>
      <c r="H397" s="62"/>
    </row>
    <row r="398" spans="7:8" x14ac:dyDescent="0.25">
      <c r="G398" s="62"/>
      <c r="H398" s="62"/>
    </row>
    <row r="399" spans="7:8" x14ac:dyDescent="0.25">
      <c r="G399" s="62"/>
      <c r="H399" s="62"/>
    </row>
    <row r="400" spans="7:8" x14ac:dyDescent="0.25">
      <c r="G400" s="62"/>
      <c r="H400" s="62"/>
    </row>
    <row r="401" spans="7:8" x14ac:dyDescent="0.25">
      <c r="G401" s="62"/>
      <c r="H401" s="62"/>
    </row>
    <row r="402" spans="7:8" x14ac:dyDescent="0.25">
      <c r="G402" s="62"/>
      <c r="H402" s="62"/>
    </row>
    <row r="403" spans="7:8" x14ac:dyDescent="0.25">
      <c r="G403" s="62"/>
      <c r="H403" s="62"/>
    </row>
    <row r="404" spans="7:8" x14ac:dyDescent="0.25">
      <c r="G404" s="62"/>
      <c r="H404" s="62"/>
    </row>
    <row r="405" spans="7:8" x14ac:dyDescent="0.25">
      <c r="G405" s="62"/>
      <c r="H405" s="62"/>
    </row>
    <row r="406" spans="7:8" x14ac:dyDescent="0.25">
      <c r="G406" s="62"/>
      <c r="H406" s="62"/>
    </row>
    <row r="407" spans="7:8" x14ac:dyDescent="0.25">
      <c r="G407" s="62"/>
      <c r="H407" s="62"/>
    </row>
    <row r="408" spans="7:8" x14ac:dyDescent="0.25">
      <c r="G408" s="62"/>
      <c r="H408" s="62"/>
    </row>
    <row r="409" spans="7:8" x14ac:dyDescent="0.25">
      <c r="G409" s="62"/>
      <c r="H409" s="62"/>
    </row>
    <row r="410" spans="7:8" x14ac:dyDescent="0.25">
      <c r="G410" s="62"/>
      <c r="H410" s="62"/>
    </row>
    <row r="411" spans="7:8" x14ac:dyDescent="0.25">
      <c r="G411" s="62"/>
      <c r="H411" s="62"/>
    </row>
    <row r="412" spans="7:8" x14ac:dyDescent="0.25">
      <c r="G412" s="62"/>
      <c r="H412" s="62"/>
    </row>
    <row r="413" spans="7:8" x14ac:dyDescent="0.25">
      <c r="G413" s="62"/>
      <c r="H413" s="62"/>
    </row>
    <row r="414" spans="7:8" x14ac:dyDescent="0.25">
      <c r="G414" s="62"/>
      <c r="H414" s="62"/>
    </row>
    <row r="415" spans="7:8" x14ac:dyDescent="0.25">
      <c r="G415" s="62"/>
      <c r="H415" s="62"/>
    </row>
    <row r="416" spans="7:8" x14ac:dyDescent="0.25">
      <c r="G416" s="62"/>
      <c r="H416" s="62"/>
    </row>
    <row r="417" spans="7:8" x14ac:dyDescent="0.25">
      <c r="G417" s="62"/>
      <c r="H417" s="62"/>
    </row>
    <row r="418" spans="7:8" x14ac:dyDescent="0.25">
      <c r="G418" s="62"/>
      <c r="H418" s="62"/>
    </row>
    <row r="419" spans="7:8" x14ac:dyDescent="0.25">
      <c r="G419" s="62"/>
      <c r="H419" s="62"/>
    </row>
    <row r="420" spans="7:8" x14ac:dyDescent="0.25">
      <c r="G420" s="62"/>
      <c r="H420" s="62"/>
    </row>
    <row r="421" spans="7:8" x14ac:dyDescent="0.25">
      <c r="G421" s="62"/>
      <c r="H421" s="62"/>
    </row>
    <row r="422" spans="7:8" x14ac:dyDescent="0.25">
      <c r="G422" s="62"/>
      <c r="H422" s="62"/>
    </row>
    <row r="423" spans="7:8" x14ac:dyDescent="0.25">
      <c r="G423" s="62"/>
      <c r="H423" s="62"/>
    </row>
    <row r="424" spans="7:8" x14ac:dyDescent="0.25">
      <c r="G424" s="62"/>
      <c r="H424" s="62"/>
    </row>
    <row r="425" spans="7:8" x14ac:dyDescent="0.25">
      <c r="G425" s="62"/>
      <c r="H425" s="62"/>
    </row>
    <row r="426" spans="7:8" x14ac:dyDescent="0.25">
      <c r="G426" s="62"/>
      <c r="H426" s="62"/>
    </row>
    <row r="427" spans="7:8" x14ac:dyDescent="0.25">
      <c r="G427" s="62"/>
      <c r="H427" s="62"/>
    </row>
    <row r="428" spans="7:8" x14ac:dyDescent="0.25">
      <c r="G428" s="62"/>
      <c r="H428" s="62"/>
    </row>
    <row r="429" spans="7:8" x14ac:dyDescent="0.25">
      <c r="G429" s="62"/>
      <c r="H429" s="62"/>
    </row>
    <row r="430" spans="7:8" x14ac:dyDescent="0.25">
      <c r="G430" s="62"/>
      <c r="H430" s="62"/>
    </row>
    <row r="431" spans="7:8" x14ac:dyDescent="0.25">
      <c r="G431" s="62"/>
      <c r="H431" s="62"/>
    </row>
    <row r="432" spans="7:8" x14ac:dyDescent="0.25">
      <c r="G432" s="62"/>
      <c r="H432" s="62"/>
    </row>
    <row r="433" spans="7:8" x14ac:dyDescent="0.25">
      <c r="G433" s="62"/>
      <c r="H433" s="62"/>
    </row>
    <row r="434" spans="7:8" x14ac:dyDescent="0.25">
      <c r="G434" s="62"/>
      <c r="H434" s="62"/>
    </row>
    <row r="435" spans="7:8" x14ac:dyDescent="0.25">
      <c r="G435" s="62"/>
      <c r="H435" s="62"/>
    </row>
    <row r="436" spans="7:8" x14ac:dyDescent="0.25">
      <c r="G436" s="62"/>
      <c r="H436" s="62"/>
    </row>
    <row r="437" spans="7:8" x14ac:dyDescent="0.25">
      <c r="G437" s="62"/>
      <c r="H437" s="62"/>
    </row>
    <row r="438" spans="7:8" x14ac:dyDescent="0.25">
      <c r="G438" s="62"/>
      <c r="H438" s="62"/>
    </row>
    <row r="439" spans="7:8" x14ac:dyDescent="0.25">
      <c r="G439" s="62"/>
      <c r="H439" s="62"/>
    </row>
    <row r="440" spans="7:8" x14ac:dyDescent="0.25">
      <c r="G440" s="62"/>
      <c r="H440" s="62"/>
    </row>
    <row r="441" spans="7:8" x14ac:dyDescent="0.25">
      <c r="G441" s="62"/>
      <c r="H441" s="62"/>
    </row>
    <row r="442" spans="7:8" x14ac:dyDescent="0.25">
      <c r="G442" s="62"/>
      <c r="H442" s="62"/>
    </row>
    <row r="443" spans="7:8" x14ac:dyDescent="0.25">
      <c r="G443" s="62"/>
      <c r="H443" s="62"/>
    </row>
    <row r="444" spans="7:8" x14ac:dyDescent="0.25">
      <c r="G444" s="62"/>
      <c r="H444" s="62"/>
    </row>
    <row r="445" spans="7:8" x14ac:dyDescent="0.25">
      <c r="G445" s="62"/>
      <c r="H445" s="62"/>
    </row>
    <row r="446" spans="7:8" x14ac:dyDescent="0.25">
      <c r="G446" s="62"/>
      <c r="H446" s="62"/>
    </row>
    <row r="447" spans="7:8" x14ac:dyDescent="0.25">
      <c r="G447" s="62"/>
      <c r="H447" s="62"/>
    </row>
    <row r="448" spans="7:8" x14ac:dyDescent="0.25">
      <c r="G448" s="62"/>
      <c r="H448" s="62"/>
    </row>
    <row r="449" spans="7:8" x14ac:dyDescent="0.25">
      <c r="G449" s="62"/>
      <c r="H449" s="62"/>
    </row>
    <row r="450" spans="7:8" x14ac:dyDescent="0.25">
      <c r="G450" s="62"/>
      <c r="H450" s="62"/>
    </row>
    <row r="451" spans="7:8" x14ac:dyDescent="0.25">
      <c r="G451" s="62"/>
      <c r="H451" s="62"/>
    </row>
    <row r="452" spans="7:8" x14ac:dyDescent="0.25">
      <c r="G452" s="62"/>
      <c r="H452" s="62"/>
    </row>
    <row r="453" spans="7:8" x14ac:dyDescent="0.25">
      <c r="G453" s="62"/>
      <c r="H453" s="62"/>
    </row>
    <row r="454" spans="7:8" x14ac:dyDescent="0.25">
      <c r="G454" s="62"/>
      <c r="H454" s="62"/>
    </row>
    <row r="455" spans="7:8" x14ac:dyDescent="0.25">
      <c r="G455" s="62"/>
      <c r="H455" s="62"/>
    </row>
    <row r="456" spans="7:8" x14ac:dyDescent="0.25">
      <c r="G456" s="62"/>
      <c r="H456" s="62"/>
    </row>
    <row r="457" spans="7:8" x14ac:dyDescent="0.25">
      <c r="G457" s="62"/>
      <c r="H457" s="62"/>
    </row>
    <row r="458" spans="7:8" x14ac:dyDescent="0.25">
      <c r="G458" s="62"/>
      <c r="H458" s="62"/>
    </row>
    <row r="459" spans="7:8" x14ac:dyDescent="0.25">
      <c r="G459" s="62"/>
      <c r="H459" s="62"/>
    </row>
    <row r="460" spans="7:8" x14ac:dyDescent="0.25">
      <c r="G460" s="62"/>
      <c r="H460" s="62"/>
    </row>
    <row r="461" spans="7:8" x14ac:dyDescent="0.25">
      <c r="G461" s="62"/>
      <c r="H461" s="62"/>
    </row>
    <row r="462" spans="7:8" x14ac:dyDescent="0.25">
      <c r="G462" s="62"/>
      <c r="H462" s="62"/>
    </row>
    <row r="463" spans="7:8" x14ac:dyDescent="0.25">
      <c r="G463" s="62"/>
      <c r="H463" s="62"/>
    </row>
    <row r="464" spans="7:8" x14ac:dyDescent="0.25">
      <c r="G464" s="62"/>
      <c r="H464" s="62"/>
    </row>
    <row r="465" spans="7:8" x14ac:dyDescent="0.25">
      <c r="G465" s="62"/>
      <c r="H465" s="62"/>
    </row>
    <row r="466" spans="7:8" x14ac:dyDescent="0.25">
      <c r="G466" s="62"/>
      <c r="H466" s="62"/>
    </row>
    <row r="467" spans="7:8" x14ac:dyDescent="0.25">
      <c r="G467" s="62"/>
      <c r="H467" s="62"/>
    </row>
    <row r="468" spans="7:8" x14ac:dyDescent="0.25">
      <c r="G468" s="62"/>
      <c r="H468" s="62"/>
    </row>
    <row r="469" spans="7:8" x14ac:dyDescent="0.25">
      <c r="G469" s="62"/>
      <c r="H469" s="62"/>
    </row>
    <row r="470" spans="7:8" x14ac:dyDescent="0.25">
      <c r="G470" s="62"/>
      <c r="H470" s="62"/>
    </row>
    <row r="471" spans="7:8" x14ac:dyDescent="0.25">
      <c r="G471" s="62"/>
      <c r="H471" s="62"/>
    </row>
    <row r="472" spans="7:8" x14ac:dyDescent="0.25">
      <c r="G472" s="62"/>
      <c r="H472" s="62"/>
    </row>
    <row r="473" spans="7:8" x14ac:dyDescent="0.25">
      <c r="G473" s="62"/>
      <c r="H473" s="62"/>
    </row>
    <row r="474" spans="7:8" x14ac:dyDescent="0.25">
      <c r="G474" s="62"/>
      <c r="H474" s="62"/>
    </row>
    <row r="475" spans="7:8" x14ac:dyDescent="0.25">
      <c r="G475" s="62"/>
      <c r="H475" s="62"/>
    </row>
    <row r="476" spans="7:8" x14ac:dyDescent="0.25">
      <c r="G476" s="62"/>
      <c r="H476" s="62"/>
    </row>
    <row r="477" spans="7:8" x14ac:dyDescent="0.25">
      <c r="G477" s="62"/>
      <c r="H477" s="62"/>
    </row>
    <row r="478" spans="7:8" x14ac:dyDescent="0.25">
      <c r="G478" s="62"/>
      <c r="H478" s="62"/>
    </row>
    <row r="479" spans="7:8" x14ac:dyDescent="0.25">
      <c r="G479" s="62"/>
      <c r="H479" s="62"/>
    </row>
    <row r="480" spans="7:8" x14ac:dyDescent="0.25">
      <c r="G480" s="62"/>
      <c r="H480" s="62"/>
    </row>
    <row r="481" spans="7:8" x14ac:dyDescent="0.25">
      <c r="G481" s="62"/>
      <c r="H481" s="62"/>
    </row>
    <row r="482" spans="7:8" x14ac:dyDescent="0.25">
      <c r="G482" s="62"/>
      <c r="H482" s="62"/>
    </row>
    <row r="483" spans="7:8" x14ac:dyDescent="0.25">
      <c r="G483" s="62"/>
      <c r="H483" s="62"/>
    </row>
    <row r="484" spans="7:8" x14ac:dyDescent="0.25">
      <c r="G484" s="62"/>
      <c r="H484" s="62"/>
    </row>
    <row r="485" spans="7:8" x14ac:dyDescent="0.25">
      <c r="G485" s="62"/>
      <c r="H485" s="62"/>
    </row>
    <row r="486" spans="7:8" x14ac:dyDescent="0.25">
      <c r="G486" s="62"/>
      <c r="H486" s="62"/>
    </row>
    <row r="487" spans="7:8" x14ac:dyDescent="0.25">
      <c r="G487" s="62"/>
      <c r="H487" s="62"/>
    </row>
    <row r="488" spans="7:8" x14ac:dyDescent="0.25">
      <c r="G488" s="62"/>
      <c r="H488" s="62"/>
    </row>
    <row r="489" spans="7:8" x14ac:dyDescent="0.25">
      <c r="G489" s="62"/>
      <c r="H489" s="62"/>
    </row>
    <row r="490" spans="7:8" x14ac:dyDescent="0.25">
      <c r="G490" s="62"/>
      <c r="H490" s="62"/>
    </row>
    <row r="491" spans="7:8" x14ac:dyDescent="0.25">
      <c r="G491" s="62"/>
      <c r="H491" s="62"/>
    </row>
    <row r="492" spans="7:8" x14ac:dyDescent="0.25">
      <c r="G492" s="62"/>
      <c r="H492" s="62"/>
    </row>
    <row r="493" spans="7:8" x14ac:dyDescent="0.25">
      <c r="G493" s="62"/>
      <c r="H493" s="62"/>
    </row>
    <row r="494" spans="7:8" x14ac:dyDescent="0.25">
      <c r="G494" s="62"/>
      <c r="H494" s="62"/>
    </row>
    <row r="495" spans="7:8" x14ac:dyDescent="0.25">
      <c r="G495" s="62"/>
      <c r="H495" s="62"/>
    </row>
    <row r="496" spans="7:8" x14ac:dyDescent="0.25">
      <c r="G496" s="62"/>
      <c r="H496" s="62"/>
    </row>
    <row r="497" spans="7:8" x14ac:dyDescent="0.25">
      <c r="G497" s="62"/>
      <c r="H497" s="62"/>
    </row>
    <row r="498" spans="7:8" x14ac:dyDescent="0.25">
      <c r="G498" s="62"/>
      <c r="H498" s="62"/>
    </row>
    <row r="499" spans="7:8" x14ac:dyDescent="0.25">
      <c r="G499" s="62"/>
      <c r="H499" s="62"/>
    </row>
    <row r="500" spans="7:8" x14ac:dyDescent="0.25">
      <c r="G500" s="62"/>
      <c r="H500" s="62"/>
    </row>
    <row r="501" spans="7:8" x14ac:dyDescent="0.25">
      <c r="G501" s="62"/>
      <c r="H501" s="62"/>
    </row>
    <row r="502" spans="7:8" x14ac:dyDescent="0.25">
      <c r="G502" s="62"/>
      <c r="H502" s="62"/>
    </row>
    <row r="503" spans="7:8" x14ac:dyDescent="0.25">
      <c r="G503" s="62"/>
      <c r="H503" s="62"/>
    </row>
    <row r="504" spans="7:8" x14ac:dyDescent="0.25">
      <c r="G504" s="62"/>
      <c r="H504" s="62"/>
    </row>
    <row r="505" spans="7:8" x14ac:dyDescent="0.25">
      <c r="G505" s="62"/>
      <c r="H505" s="62"/>
    </row>
    <row r="506" spans="7:8" x14ac:dyDescent="0.25">
      <c r="G506" s="62"/>
      <c r="H506" s="62"/>
    </row>
    <row r="507" spans="7:8" x14ac:dyDescent="0.25">
      <c r="G507" s="62"/>
      <c r="H507" s="62"/>
    </row>
    <row r="508" spans="7:8" x14ac:dyDescent="0.25">
      <c r="G508" s="62"/>
      <c r="H508" s="62"/>
    </row>
    <row r="509" spans="7:8" x14ac:dyDescent="0.25">
      <c r="G509" s="62"/>
      <c r="H509" s="62"/>
    </row>
    <row r="510" spans="7:8" x14ac:dyDescent="0.25">
      <c r="G510" s="62"/>
      <c r="H510" s="62"/>
    </row>
    <row r="511" spans="7:8" x14ac:dyDescent="0.25">
      <c r="G511" s="62"/>
      <c r="H511" s="62"/>
    </row>
    <row r="512" spans="7:8" x14ac:dyDescent="0.25">
      <c r="G512" s="62"/>
      <c r="H512" s="62"/>
    </row>
    <row r="513" spans="7:8" x14ac:dyDescent="0.25">
      <c r="G513" s="62"/>
      <c r="H513" s="62"/>
    </row>
    <row r="514" spans="7:8" x14ac:dyDescent="0.25">
      <c r="G514" s="62"/>
      <c r="H514" s="62"/>
    </row>
    <row r="515" spans="7:8" x14ac:dyDescent="0.25">
      <c r="G515" s="62"/>
      <c r="H515" s="62"/>
    </row>
    <row r="516" spans="7:8" x14ac:dyDescent="0.25">
      <c r="G516" s="62"/>
      <c r="H516" s="62"/>
    </row>
    <row r="517" spans="7:8" x14ac:dyDescent="0.25">
      <c r="G517" s="62"/>
      <c r="H517" s="62"/>
    </row>
    <row r="518" spans="7:8" x14ac:dyDescent="0.25">
      <c r="G518" s="62"/>
      <c r="H518" s="62"/>
    </row>
    <row r="519" spans="7:8" x14ac:dyDescent="0.25">
      <c r="G519" s="62"/>
      <c r="H519" s="62"/>
    </row>
    <row r="520" spans="7:8" x14ac:dyDescent="0.25">
      <c r="G520" s="62"/>
      <c r="H520" s="62"/>
    </row>
    <row r="521" spans="7:8" x14ac:dyDescent="0.25">
      <c r="G521" s="62"/>
      <c r="H521" s="62"/>
    </row>
    <row r="522" spans="7:8" x14ac:dyDescent="0.25">
      <c r="G522" s="62"/>
      <c r="H522" s="62"/>
    </row>
    <row r="523" spans="7:8" x14ac:dyDescent="0.25">
      <c r="G523" s="62"/>
      <c r="H523" s="62"/>
    </row>
    <row r="524" spans="7:8" x14ac:dyDescent="0.25">
      <c r="G524" s="62"/>
      <c r="H524" s="62"/>
    </row>
    <row r="525" spans="7:8" x14ac:dyDescent="0.25">
      <c r="G525" s="62"/>
      <c r="H525" s="62"/>
    </row>
    <row r="526" spans="7:8" x14ac:dyDescent="0.25">
      <c r="G526" s="62"/>
      <c r="H526" s="62"/>
    </row>
    <row r="527" spans="7:8" x14ac:dyDescent="0.25">
      <c r="G527" s="62"/>
      <c r="H527" s="62"/>
    </row>
    <row r="528" spans="7:8" x14ac:dyDescent="0.25">
      <c r="G528" s="62"/>
      <c r="H528" s="62"/>
    </row>
    <row r="529" spans="7:8" x14ac:dyDescent="0.25">
      <c r="G529" s="62"/>
      <c r="H529" s="62"/>
    </row>
    <row r="530" spans="7:8" x14ac:dyDescent="0.25">
      <c r="G530" s="62"/>
      <c r="H530" s="62"/>
    </row>
    <row r="531" spans="7:8" x14ac:dyDescent="0.25">
      <c r="G531" s="62"/>
      <c r="H531" s="62"/>
    </row>
    <row r="532" spans="7:8" x14ac:dyDescent="0.25">
      <c r="G532" s="62"/>
      <c r="H532" s="62"/>
    </row>
    <row r="533" spans="7:8" x14ac:dyDescent="0.25">
      <c r="G533" s="62"/>
      <c r="H533" s="62"/>
    </row>
    <row r="534" spans="7:8" x14ac:dyDescent="0.25">
      <c r="G534" s="62"/>
      <c r="H534" s="62"/>
    </row>
    <row r="535" spans="7:8" x14ac:dyDescent="0.25">
      <c r="G535" s="62"/>
      <c r="H535" s="62"/>
    </row>
    <row r="536" spans="7:8" x14ac:dyDescent="0.25">
      <c r="G536" s="62"/>
      <c r="H536" s="62"/>
    </row>
    <row r="537" spans="7:8" x14ac:dyDescent="0.25">
      <c r="G537" s="62"/>
      <c r="H537" s="62"/>
    </row>
    <row r="538" spans="7:8" x14ac:dyDescent="0.25">
      <c r="G538" s="62"/>
      <c r="H538" s="62"/>
    </row>
    <row r="539" spans="7:8" x14ac:dyDescent="0.25">
      <c r="G539" s="62"/>
      <c r="H539" s="62"/>
    </row>
    <row r="540" spans="7:8" x14ac:dyDescent="0.25">
      <c r="G540" s="62"/>
      <c r="H540" s="62"/>
    </row>
    <row r="541" spans="7:8" x14ac:dyDescent="0.25">
      <c r="G541" s="62"/>
      <c r="H541" s="62"/>
    </row>
    <row r="542" spans="7:8" x14ac:dyDescent="0.25">
      <c r="G542" s="62"/>
      <c r="H542" s="62"/>
    </row>
    <row r="543" spans="7:8" x14ac:dyDescent="0.25">
      <c r="G543" s="62"/>
      <c r="H543" s="62"/>
    </row>
    <row r="544" spans="7:8" x14ac:dyDescent="0.25">
      <c r="G544" s="62"/>
      <c r="H544" s="62"/>
    </row>
    <row r="545" spans="7:8" x14ac:dyDescent="0.25">
      <c r="G545" s="62"/>
      <c r="H545" s="62"/>
    </row>
    <row r="546" spans="7:8" x14ac:dyDescent="0.25">
      <c r="G546" s="62"/>
      <c r="H546" s="62"/>
    </row>
    <row r="547" spans="7:8" x14ac:dyDescent="0.25">
      <c r="G547" s="62"/>
      <c r="H547" s="62"/>
    </row>
    <row r="548" spans="7:8" x14ac:dyDescent="0.25">
      <c r="G548" s="62"/>
      <c r="H548" s="62"/>
    </row>
    <row r="549" spans="7:8" x14ac:dyDescent="0.25">
      <c r="G549" s="62"/>
      <c r="H549" s="62"/>
    </row>
    <row r="550" spans="7:8" x14ac:dyDescent="0.25">
      <c r="G550" s="62"/>
      <c r="H550" s="62"/>
    </row>
    <row r="551" spans="7:8" x14ac:dyDescent="0.25">
      <c r="G551" s="62"/>
      <c r="H551" s="62"/>
    </row>
    <row r="552" spans="7:8" x14ac:dyDescent="0.25">
      <c r="G552" s="62"/>
      <c r="H552" s="62"/>
    </row>
    <row r="553" spans="7:8" x14ac:dyDescent="0.25">
      <c r="G553" s="62"/>
      <c r="H553" s="62"/>
    </row>
    <row r="554" spans="7:8" x14ac:dyDescent="0.25">
      <c r="G554" s="62"/>
      <c r="H554" s="62"/>
    </row>
    <row r="555" spans="7:8" x14ac:dyDescent="0.25">
      <c r="G555" s="62"/>
      <c r="H555" s="62"/>
    </row>
    <row r="556" spans="7:8" x14ac:dyDescent="0.25">
      <c r="G556" s="62"/>
      <c r="H556" s="62"/>
    </row>
    <row r="557" spans="7:8" x14ac:dyDescent="0.25">
      <c r="G557" s="62"/>
      <c r="H557" s="62"/>
    </row>
    <row r="558" spans="7:8" x14ac:dyDescent="0.25">
      <c r="G558" s="62"/>
      <c r="H558" s="62"/>
    </row>
    <row r="559" spans="7:8" x14ac:dyDescent="0.25">
      <c r="G559" s="62"/>
      <c r="H559" s="62"/>
    </row>
    <row r="560" spans="7:8" x14ac:dyDescent="0.25">
      <c r="G560" s="62"/>
      <c r="H560" s="62"/>
    </row>
    <row r="561" spans="7:8" x14ac:dyDescent="0.25">
      <c r="G561" s="62"/>
      <c r="H561" s="62"/>
    </row>
    <row r="562" spans="7:8" x14ac:dyDescent="0.25">
      <c r="G562" s="62"/>
      <c r="H562" s="62"/>
    </row>
    <row r="563" spans="7:8" x14ac:dyDescent="0.25">
      <c r="G563" s="62"/>
      <c r="H563" s="62"/>
    </row>
    <row r="564" spans="7:8" x14ac:dyDescent="0.25">
      <c r="G564" s="62"/>
      <c r="H564" s="62"/>
    </row>
    <row r="565" spans="7:8" x14ac:dyDescent="0.25">
      <c r="G565" s="62"/>
      <c r="H565" s="62"/>
    </row>
    <row r="566" spans="7:8" x14ac:dyDescent="0.25">
      <c r="G566" s="62"/>
      <c r="H566" s="62"/>
    </row>
    <row r="567" spans="7:8" x14ac:dyDescent="0.25">
      <c r="G567" s="62"/>
      <c r="H567" s="62"/>
    </row>
    <row r="568" spans="7:8" x14ac:dyDescent="0.25">
      <c r="G568" s="62"/>
      <c r="H568" s="62"/>
    </row>
    <row r="569" spans="7:8" x14ac:dyDescent="0.25">
      <c r="G569" s="62"/>
      <c r="H569" s="62"/>
    </row>
    <row r="570" spans="7:8" x14ac:dyDescent="0.25">
      <c r="G570" s="62"/>
      <c r="H570" s="62"/>
    </row>
    <row r="571" spans="7:8" x14ac:dyDescent="0.25">
      <c r="G571" s="62"/>
      <c r="H571" s="62"/>
    </row>
    <row r="572" spans="7:8" x14ac:dyDescent="0.25">
      <c r="G572" s="62"/>
      <c r="H572" s="62"/>
    </row>
    <row r="573" spans="7:8" x14ac:dyDescent="0.25">
      <c r="G573" s="62"/>
      <c r="H573" s="62"/>
    </row>
    <row r="574" spans="7:8" x14ac:dyDescent="0.25">
      <c r="G574" s="62"/>
      <c r="H574" s="62"/>
    </row>
    <row r="575" spans="7:8" x14ac:dyDescent="0.25">
      <c r="G575" s="62"/>
      <c r="H575" s="62"/>
    </row>
    <row r="576" spans="7:8" x14ac:dyDescent="0.25">
      <c r="G576" s="62"/>
      <c r="H576" s="62"/>
    </row>
    <row r="577" spans="7:8" x14ac:dyDescent="0.25">
      <c r="G577" s="62"/>
      <c r="H577" s="62"/>
    </row>
    <row r="578" spans="7:8" x14ac:dyDescent="0.25">
      <c r="G578" s="62"/>
      <c r="H578" s="62"/>
    </row>
    <row r="579" spans="7:8" x14ac:dyDescent="0.25">
      <c r="G579" s="62"/>
      <c r="H579" s="62"/>
    </row>
    <row r="580" spans="7:8" x14ac:dyDescent="0.25">
      <c r="G580" s="62"/>
      <c r="H580" s="62"/>
    </row>
    <row r="581" spans="7:8" x14ac:dyDescent="0.25">
      <c r="G581" s="62"/>
      <c r="H581" s="62"/>
    </row>
    <row r="582" spans="7:8" x14ac:dyDescent="0.25">
      <c r="G582" s="62"/>
      <c r="H582" s="62"/>
    </row>
    <row r="583" spans="7:8" x14ac:dyDescent="0.25">
      <c r="G583" s="62"/>
      <c r="H583" s="62"/>
    </row>
    <row r="584" spans="7:8" x14ac:dyDescent="0.25">
      <c r="G584" s="62"/>
      <c r="H584" s="62"/>
    </row>
    <row r="585" spans="7:8" x14ac:dyDescent="0.25">
      <c r="G585" s="62"/>
      <c r="H585" s="62"/>
    </row>
    <row r="586" spans="7:8" x14ac:dyDescent="0.25">
      <c r="G586" s="62"/>
      <c r="H586" s="62"/>
    </row>
    <row r="587" spans="7:8" x14ac:dyDescent="0.25">
      <c r="G587" s="62"/>
      <c r="H587" s="62"/>
    </row>
    <row r="588" spans="7:8" x14ac:dyDescent="0.25">
      <c r="G588" s="62"/>
      <c r="H588" s="62"/>
    </row>
    <row r="589" spans="7:8" x14ac:dyDescent="0.25">
      <c r="G589" s="62"/>
      <c r="H589" s="62"/>
    </row>
    <row r="590" spans="7:8" x14ac:dyDescent="0.25">
      <c r="G590" s="62"/>
      <c r="H590" s="62"/>
    </row>
    <row r="591" spans="7:8" x14ac:dyDescent="0.25">
      <c r="G591" s="62"/>
      <c r="H591" s="62"/>
    </row>
    <row r="592" spans="7:8" x14ac:dyDescent="0.25">
      <c r="G592" s="62"/>
      <c r="H592" s="62"/>
    </row>
    <row r="593" spans="7:8" x14ac:dyDescent="0.25">
      <c r="G593" s="62"/>
      <c r="H593" s="62"/>
    </row>
    <row r="594" spans="7:8" x14ac:dyDescent="0.25">
      <c r="G594" s="62"/>
      <c r="H594" s="62"/>
    </row>
    <row r="595" spans="7:8" x14ac:dyDescent="0.25">
      <c r="G595" s="62"/>
      <c r="H595" s="62"/>
    </row>
    <row r="596" spans="7:8" x14ac:dyDescent="0.25">
      <c r="G596" s="62"/>
      <c r="H596" s="62"/>
    </row>
    <row r="597" spans="7:8" x14ac:dyDescent="0.25">
      <c r="G597" s="62"/>
      <c r="H597" s="62"/>
    </row>
    <row r="598" spans="7:8" x14ac:dyDescent="0.25">
      <c r="G598" s="62"/>
      <c r="H598" s="62"/>
    </row>
    <row r="599" spans="7:8" x14ac:dyDescent="0.25">
      <c r="G599" s="62"/>
      <c r="H599" s="62"/>
    </row>
    <row r="600" spans="7:8" x14ac:dyDescent="0.25">
      <c r="G600" s="62"/>
      <c r="H600" s="62"/>
    </row>
    <row r="601" spans="7:8" x14ac:dyDescent="0.25">
      <c r="G601" s="62"/>
      <c r="H601" s="62"/>
    </row>
    <row r="602" spans="7:8" x14ac:dyDescent="0.25">
      <c r="G602" s="62"/>
      <c r="H602" s="62"/>
    </row>
    <row r="603" spans="7:8" x14ac:dyDescent="0.25">
      <c r="G603" s="62"/>
      <c r="H603" s="62"/>
    </row>
    <row r="604" spans="7:8" x14ac:dyDescent="0.25">
      <c r="G604" s="62"/>
      <c r="H604" s="62"/>
    </row>
    <row r="605" spans="7:8" x14ac:dyDescent="0.25">
      <c r="G605" s="62"/>
      <c r="H605" s="62"/>
    </row>
    <row r="606" spans="7:8" x14ac:dyDescent="0.25">
      <c r="G606" s="62"/>
      <c r="H606" s="62"/>
    </row>
    <row r="607" spans="7:8" x14ac:dyDescent="0.25">
      <c r="G607" s="62"/>
      <c r="H607" s="62"/>
    </row>
    <row r="608" spans="7:8" x14ac:dyDescent="0.25">
      <c r="G608" s="62"/>
      <c r="H608" s="62"/>
    </row>
    <row r="609" spans="7:8" x14ac:dyDescent="0.25">
      <c r="G609" s="62"/>
      <c r="H609" s="62"/>
    </row>
    <row r="610" spans="7:8" x14ac:dyDescent="0.25">
      <c r="G610" s="62"/>
      <c r="H610" s="62"/>
    </row>
    <row r="611" spans="7:8" x14ac:dyDescent="0.25">
      <c r="G611" s="62"/>
      <c r="H611" s="62"/>
    </row>
    <row r="612" spans="7:8" x14ac:dyDescent="0.25">
      <c r="G612" s="62"/>
      <c r="H612" s="62"/>
    </row>
    <row r="613" spans="7:8" x14ac:dyDescent="0.25">
      <c r="G613" s="62"/>
      <c r="H613" s="62"/>
    </row>
    <row r="614" spans="7:8" x14ac:dyDescent="0.25">
      <c r="G614" s="62"/>
      <c r="H614" s="62"/>
    </row>
    <row r="615" spans="7:8" x14ac:dyDescent="0.25">
      <c r="G615" s="62"/>
      <c r="H615" s="62"/>
    </row>
    <row r="616" spans="7:8" x14ac:dyDescent="0.25">
      <c r="G616" s="62"/>
      <c r="H616" s="62"/>
    </row>
    <row r="617" spans="7:8" x14ac:dyDescent="0.25">
      <c r="G617" s="62"/>
      <c r="H617" s="62"/>
    </row>
    <row r="618" spans="7:8" x14ac:dyDescent="0.25">
      <c r="G618" s="62"/>
      <c r="H618" s="62"/>
    </row>
    <row r="619" spans="7:8" x14ac:dyDescent="0.25">
      <c r="G619" s="62"/>
      <c r="H619" s="62"/>
    </row>
    <row r="620" spans="7:8" x14ac:dyDescent="0.25">
      <c r="G620" s="62"/>
      <c r="H620" s="62"/>
    </row>
    <row r="621" spans="7:8" x14ac:dyDescent="0.25">
      <c r="G621" s="62"/>
      <c r="H621" s="62"/>
    </row>
    <row r="622" spans="7:8" x14ac:dyDescent="0.25">
      <c r="G622" s="62"/>
      <c r="H622" s="62"/>
    </row>
    <row r="623" spans="7:8" x14ac:dyDescent="0.25">
      <c r="G623" s="62"/>
      <c r="H623" s="62"/>
    </row>
    <row r="624" spans="7:8" x14ac:dyDescent="0.25">
      <c r="G624" s="62"/>
      <c r="H624" s="62"/>
    </row>
    <row r="625" spans="7:8" x14ac:dyDescent="0.25">
      <c r="G625" s="62"/>
      <c r="H625" s="62"/>
    </row>
    <row r="626" spans="7:8" x14ac:dyDescent="0.25">
      <c r="G626" s="62"/>
      <c r="H626" s="62"/>
    </row>
    <row r="627" spans="7:8" x14ac:dyDescent="0.25">
      <c r="G627" s="62"/>
      <c r="H627" s="62"/>
    </row>
    <row r="628" spans="7:8" x14ac:dyDescent="0.25">
      <c r="G628" s="62"/>
      <c r="H628" s="62"/>
    </row>
    <row r="629" spans="7:8" x14ac:dyDescent="0.25">
      <c r="G629" s="62"/>
      <c r="H629" s="62"/>
    </row>
    <row r="630" spans="7:8" x14ac:dyDescent="0.25">
      <c r="G630" s="62"/>
      <c r="H630" s="62"/>
    </row>
    <row r="631" spans="7:8" x14ac:dyDescent="0.25">
      <c r="G631" s="62"/>
      <c r="H631" s="62"/>
    </row>
    <row r="632" spans="7:8" x14ac:dyDescent="0.25">
      <c r="G632" s="62"/>
      <c r="H632" s="62"/>
    </row>
    <row r="633" spans="7:8" x14ac:dyDescent="0.25">
      <c r="G633" s="62"/>
      <c r="H633" s="62"/>
    </row>
    <row r="634" spans="7:8" x14ac:dyDescent="0.25">
      <c r="G634" s="62"/>
      <c r="H634" s="62"/>
    </row>
    <row r="635" spans="7:8" x14ac:dyDescent="0.25">
      <c r="G635" s="62"/>
      <c r="H635" s="62"/>
    </row>
    <row r="636" spans="7:8" x14ac:dyDescent="0.25">
      <c r="G636" s="62"/>
      <c r="H636" s="62"/>
    </row>
    <row r="637" spans="7:8" x14ac:dyDescent="0.25">
      <c r="G637" s="62"/>
      <c r="H637" s="62"/>
    </row>
    <row r="638" spans="7:8" x14ac:dyDescent="0.25">
      <c r="G638" s="62"/>
      <c r="H638" s="62"/>
    </row>
    <row r="639" spans="7:8" x14ac:dyDescent="0.25">
      <c r="G639" s="62"/>
      <c r="H639" s="62"/>
    </row>
    <row r="640" spans="7:8" x14ac:dyDescent="0.25">
      <c r="G640" s="62"/>
      <c r="H640" s="62"/>
    </row>
    <row r="641" spans="7:8" x14ac:dyDescent="0.25">
      <c r="G641" s="62"/>
      <c r="H641" s="62"/>
    </row>
    <row r="642" spans="7:8" x14ac:dyDescent="0.25">
      <c r="G642" s="62"/>
      <c r="H642" s="62"/>
    </row>
    <row r="643" spans="7:8" x14ac:dyDescent="0.25">
      <c r="G643" s="62"/>
      <c r="H643" s="62"/>
    </row>
    <row r="644" spans="7:8" x14ac:dyDescent="0.25">
      <c r="G644" s="62"/>
      <c r="H644" s="62"/>
    </row>
    <row r="645" spans="7:8" x14ac:dyDescent="0.25">
      <c r="G645" s="62"/>
      <c r="H645" s="62"/>
    </row>
    <row r="646" spans="7:8" x14ac:dyDescent="0.25">
      <c r="G646" s="62"/>
      <c r="H646" s="62"/>
    </row>
    <row r="647" spans="7:8" x14ac:dyDescent="0.25">
      <c r="G647" s="62"/>
      <c r="H647" s="62"/>
    </row>
    <row r="648" spans="7:8" x14ac:dyDescent="0.25">
      <c r="G648" s="62"/>
      <c r="H648" s="62"/>
    </row>
    <row r="649" spans="7:8" x14ac:dyDescent="0.25">
      <c r="G649" s="62"/>
      <c r="H649" s="62"/>
    </row>
    <row r="650" spans="7:8" x14ac:dyDescent="0.25">
      <c r="G650" s="62"/>
      <c r="H650" s="62"/>
    </row>
    <row r="651" spans="7:8" x14ac:dyDescent="0.25">
      <c r="G651" s="62"/>
      <c r="H651" s="62"/>
    </row>
    <row r="652" spans="7:8" x14ac:dyDescent="0.25">
      <c r="G652" s="62"/>
      <c r="H652" s="62"/>
    </row>
    <row r="653" spans="7:8" x14ac:dyDescent="0.25">
      <c r="G653" s="62"/>
      <c r="H653" s="62"/>
    </row>
    <row r="654" spans="7:8" x14ac:dyDescent="0.25">
      <c r="G654" s="62"/>
      <c r="H654" s="62"/>
    </row>
    <row r="655" spans="7:8" x14ac:dyDescent="0.25">
      <c r="G655" s="62"/>
      <c r="H655" s="62"/>
    </row>
    <row r="656" spans="7:8" x14ac:dyDescent="0.25">
      <c r="G656" s="62"/>
      <c r="H656" s="62"/>
    </row>
    <row r="657" spans="7:8" x14ac:dyDescent="0.25">
      <c r="G657" s="62"/>
      <c r="H657" s="62"/>
    </row>
    <row r="658" spans="7:8" x14ac:dyDescent="0.25">
      <c r="G658" s="62"/>
      <c r="H658" s="62"/>
    </row>
    <row r="659" spans="7:8" x14ac:dyDescent="0.25">
      <c r="G659" s="62"/>
      <c r="H659" s="62"/>
    </row>
    <row r="660" spans="7:8" x14ac:dyDescent="0.25">
      <c r="G660" s="62"/>
      <c r="H660" s="62"/>
    </row>
    <row r="661" spans="7:8" x14ac:dyDescent="0.25">
      <c r="G661" s="62"/>
      <c r="H661" s="62"/>
    </row>
    <row r="662" spans="7:8" x14ac:dyDescent="0.25">
      <c r="G662" s="62"/>
      <c r="H662" s="62"/>
    </row>
    <row r="663" spans="7:8" x14ac:dyDescent="0.25">
      <c r="G663" s="62"/>
      <c r="H663" s="62"/>
    </row>
    <row r="664" spans="7:8" x14ac:dyDescent="0.25">
      <c r="G664" s="62"/>
      <c r="H664" s="62"/>
    </row>
    <row r="665" spans="7:8" x14ac:dyDescent="0.25">
      <c r="G665" s="62"/>
      <c r="H665" s="62"/>
    </row>
    <row r="666" spans="7:8" x14ac:dyDescent="0.25">
      <c r="G666" s="62"/>
      <c r="H666" s="62"/>
    </row>
    <row r="667" spans="7:8" x14ac:dyDescent="0.25">
      <c r="G667" s="62"/>
      <c r="H667" s="62"/>
    </row>
    <row r="668" spans="7:8" x14ac:dyDescent="0.25">
      <c r="G668" s="62"/>
      <c r="H668" s="62"/>
    </row>
    <row r="669" spans="7:8" x14ac:dyDescent="0.25">
      <c r="G669" s="62"/>
      <c r="H669" s="62"/>
    </row>
    <row r="670" spans="7:8" x14ac:dyDescent="0.25">
      <c r="G670" s="62"/>
      <c r="H670" s="62"/>
    </row>
    <row r="671" spans="7:8" x14ac:dyDescent="0.25">
      <c r="G671" s="62"/>
      <c r="H671" s="62"/>
    </row>
    <row r="672" spans="7:8" x14ac:dyDescent="0.25">
      <c r="G672" s="62"/>
      <c r="H672" s="62"/>
    </row>
    <row r="673" spans="7:8" x14ac:dyDescent="0.25">
      <c r="G673" s="62"/>
      <c r="H673" s="62"/>
    </row>
    <row r="674" spans="7:8" x14ac:dyDescent="0.25">
      <c r="G674" s="62"/>
      <c r="H674" s="62"/>
    </row>
    <row r="675" spans="7:8" x14ac:dyDescent="0.25">
      <c r="G675" s="62"/>
      <c r="H675" s="62"/>
    </row>
    <row r="676" spans="7:8" x14ac:dyDescent="0.25">
      <c r="G676" s="62"/>
      <c r="H676" s="62"/>
    </row>
    <row r="677" spans="7:8" x14ac:dyDescent="0.25">
      <c r="G677" s="62"/>
      <c r="H677" s="62"/>
    </row>
    <row r="678" spans="7:8" x14ac:dyDescent="0.25">
      <c r="G678" s="62"/>
      <c r="H678" s="62"/>
    </row>
    <row r="679" spans="7:8" x14ac:dyDescent="0.25">
      <c r="G679" s="62"/>
      <c r="H679" s="62"/>
    </row>
    <row r="680" spans="7:8" x14ac:dyDescent="0.25">
      <c r="G680" s="62"/>
      <c r="H680" s="62"/>
    </row>
    <row r="681" spans="7:8" x14ac:dyDescent="0.25">
      <c r="G681" s="62"/>
      <c r="H681" s="62"/>
    </row>
    <row r="682" spans="7:8" x14ac:dyDescent="0.25">
      <c r="G682" s="62"/>
      <c r="H682" s="62"/>
    </row>
    <row r="683" spans="7:8" x14ac:dyDescent="0.25">
      <c r="G683" s="62"/>
      <c r="H683" s="62"/>
    </row>
    <row r="684" spans="7:8" x14ac:dyDescent="0.25">
      <c r="G684" s="62"/>
      <c r="H684" s="62"/>
    </row>
    <row r="685" spans="7:8" x14ac:dyDescent="0.25">
      <c r="G685" s="62"/>
      <c r="H685" s="62"/>
    </row>
    <row r="686" spans="7:8" x14ac:dyDescent="0.25">
      <c r="G686" s="62"/>
      <c r="H686" s="62"/>
    </row>
    <row r="687" spans="7:8" x14ac:dyDescent="0.25">
      <c r="G687" s="62"/>
      <c r="H687" s="62"/>
    </row>
    <row r="688" spans="7:8" x14ac:dyDescent="0.25">
      <c r="G688" s="62"/>
      <c r="H688" s="62"/>
    </row>
    <row r="689" spans="7:8" x14ac:dyDescent="0.25">
      <c r="G689" s="62"/>
      <c r="H689" s="62"/>
    </row>
    <row r="690" spans="7:8" x14ac:dyDescent="0.25">
      <c r="G690" s="62"/>
      <c r="H690" s="62"/>
    </row>
    <row r="691" spans="7:8" x14ac:dyDescent="0.25">
      <c r="G691" s="62"/>
      <c r="H691" s="62"/>
    </row>
    <row r="692" spans="7:8" x14ac:dyDescent="0.25">
      <c r="G692" s="62"/>
      <c r="H692" s="62"/>
    </row>
    <row r="693" spans="7:8" x14ac:dyDescent="0.25">
      <c r="G693" s="62"/>
      <c r="H693" s="62"/>
    </row>
    <row r="694" spans="7:8" x14ac:dyDescent="0.25">
      <c r="G694" s="62"/>
      <c r="H694" s="62"/>
    </row>
    <row r="695" spans="7:8" x14ac:dyDescent="0.25">
      <c r="G695" s="62"/>
      <c r="H695" s="62"/>
    </row>
    <row r="696" spans="7:8" x14ac:dyDescent="0.25">
      <c r="G696" s="62"/>
      <c r="H696" s="62"/>
    </row>
    <row r="697" spans="7:8" x14ac:dyDescent="0.25">
      <c r="G697" s="62"/>
      <c r="H697" s="62"/>
    </row>
    <row r="698" spans="7:8" x14ac:dyDescent="0.25">
      <c r="G698" s="62"/>
      <c r="H698" s="62"/>
    </row>
    <row r="699" spans="7:8" x14ac:dyDescent="0.25">
      <c r="G699" s="62"/>
      <c r="H699" s="62"/>
    </row>
    <row r="700" spans="7:8" x14ac:dyDescent="0.25">
      <c r="G700" s="62"/>
      <c r="H700" s="62"/>
    </row>
    <row r="701" spans="7:8" x14ac:dyDescent="0.25">
      <c r="G701" s="62"/>
      <c r="H701" s="62"/>
    </row>
    <row r="702" spans="7:8" x14ac:dyDescent="0.25">
      <c r="G702" s="62"/>
      <c r="H702" s="62"/>
    </row>
    <row r="703" spans="7:8" x14ac:dyDescent="0.25">
      <c r="G703" s="62"/>
      <c r="H703" s="62"/>
    </row>
    <row r="704" spans="7:8" x14ac:dyDescent="0.25">
      <c r="G704" s="62"/>
      <c r="H704" s="62"/>
    </row>
    <row r="705" spans="7:8" x14ac:dyDescent="0.25">
      <c r="G705" s="62"/>
      <c r="H705" s="62"/>
    </row>
    <row r="706" spans="7:8" x14ac:dyDescent="0.25">
      <c r="G706" s="62"/>
      <c r="H706" s="62"/>
    </row>
    <row r="707" spans="7:8" x14ac:dyDescent="0.25">
      <c r="G707" s="62"/>
      <c r="H707" s="62"/>
    </row>
    <row r="708" spans="7:8" x14ac:dyDescent="0.25">
      <c r="G708" s="62"/>
      <c r="H708" s="62"/>
    </row>
    <row r="709" spans="7:8" x14ac:dyDescent="0.25">
      <c r="G709" s="62"/>
      <c r="H709" s="62"/>
    </row>
    <row r="710" spans="7:8" x14ac:dyDescent="0.25">
      <c r="G710" s="62"/>
      <c r="H710" s="62"/>
    </row>
    <row r="711" spans="7:8" x14ac:dyDescent="0.25">
      <c r="G711" s="62"/>
      <c r="H711" s="62"/>
    </row>
    <row r="712" spans="7:8" x14ac:dyDescent="0.25">
      <c r="G712" s="62"/>
      <c r="H712" s="62"/>
    </row>
    <row r="713" spans="7:8" x14ac:dyDescent="0.25">
      <c r="G713" s="62"/>
      <c r="H713" s="62"/>
    </row>
    <row r="714" spans="7:8" x14ac:dyDescent="0.25">
      <c r="G714" s="62"/>
      <c r="H714" s="62"/>
    </row>
    <row r="715" spans="7:8" x14ac:dyDescent="0.25">
      <c r="G715" s="62"/>
      <c r="H715" s="62"/>
    </row>
    <row r="716" spans="7:8" x14ac:dyDescent="0.25">
      <c r="G716" s="62"/>
      <c r="H716" s="62"/>
    </row>
    <row r="717" spans="7:8" x14ac:dyDescent="0.25">
      <c r="G717" s="62"/>
      <c r="H717" s="62"/>
    </row>
    <row r="718" spans="7:8" x14ac:dyDescent="0.25">
      <c r="G718" s="62"/>
      <c r="H718" s="62"/>
    </row>
    <row r="719" spans="7:8" x14ac:dyDescent="0.25">
      <c r="G719" s="62"/>
      <c r="H719" s="62"/>
    </row>
    <row r="720" spans="7:8" x14ac:dyDescent="0.25">
      <c r="G720" s="62"/>
      <c r="H720" s="62"/>
    </row>
    <row r="721" spans="7:8" x14ac:dyDescent="0.25">
      <c r="G721" s="62"/>
      <c r="H721" s="62"/>
    </row>
    <row r="722" spans="7:8" x14ac:dyDescent="0.25">
      <c r="G722" s="62"/>
      <c r="H722" s="62"/>
    </row>
    <row r="723" spans="7:8" x14ac:dyDescent="0.25">
      <c r="G723" s="62"/>
      <c r="H723" s="62"/>
    </row>
    <row r="724" spans="7:8" x14ac:dyDescent="0.25">
      <c r="G724" s="62"/>
      <c r="H724" s="62"/>
    </row>
    <row r="725" spans="7:8" x14ac:dyDescent="0.25">
      <c r="G725" s="62"/>
      <c r="H725" s="62"/>
    </row>
    <row r="726" spans="7:8" x14ac:dyDescent="0.25">
      <c r="G726" s="62"/>
      <c r="H726" s="62"/>
    </row>
    <row r="727" spans="7:8" x14ac:dyDescent="0.25">
      <c r="G727" s="62"/>
      <c r="H727" s="62"/>
    </row>
    <row r="728" spans="7:8" x14ac:dyDescent="0.25">
      <c r="G728" s="62"/>
      <c r="H728" s="62"/>
    </row>
    <row r="729" spans="7:8" x14ac:dyDescent="0.25">
      <c r="G729" s="62"/>
      <c r="H729" s="62"/>
    </row>
    <row r="730" spans="7:8" x14ac:dyDescent="0.25">
      <c r="G730" s="62"/>
      <c r="H730" s="62"/>
    </row>
    <row r="731" spans="7:8" x14ac:dyDescent="0.25">
      <c r="G731" s="62"/>
      <c r="H731" s="62"/>
    </row>
    <row r="732" spans="7:8" x14ac:dyDescent="0.25">
      <c r="G732" s="62"/>
      <c r="H732" s="62"/>
    </row>
    <row r="733" spans="7:8" x14ac:dyDescent="0.25">
      <c r="G733" s="62"/>
      <c r="H733" s="62"/>
    </row>
    <row r="734" spans="7:8" x14ac:dyDescent="0.25">
      <c r="G734" s="62"/>
      <c r="H734" s="62"/>
    </row>
    <row r="735" spans="7:8" x14ac:dyDescent="0.25">
      <c r="G735" s="62"/>
      <c r="H735" s="62"/>
    </row>
    <row r="736" spans="7:8" x14ac:dyDescent="0.25">
      <c r="G736" s="62"/>
      <c r="H736" s="62"/>
    </row>
    <row r="737" spans="7:8" x14ac:dyDescent="0.25">
      <c r="G737" s="62"/>
      <c r="H737" s="62"/>
    </row>
    <row r="738" spans="7:8" x14ac:dyDescent="0.25">
      <c r="G738" s="62"/>
      <c r="H738" s="62"/>
    </row>
    <row r="739" spans="7:8" x14ac:dyDescent="0.25">
      <c r="G739" s="62"/>
      <c r="H739" s="62"/>
    </row>
    <row r="740" spans="7:8" x14ac:dyDescent="0.25">
      <c r="G740" s="62"/>
      <c r="H740" s="62"/>
    </row>
    <row r="741" spans="7:8" x14ac:dyDescent="0.25">
      <c r="G741" s="62"/>
      <c r="H741" s="62"/>
    </row>
    <row r="742" spans="7:8" x14ac:dyDescent="0.25">
      <c r="G742" s="62"/>
      <c r="H742" s="62"/>
    </row>
    <row r="743" spans="7:8" x14ac:dyDescent="0.25">
      <c r="G743" s="62"/>
      <c r="H743" s="62"/>
    </row>
    <row r="744" spans="7:8" x14ac:dyDescent="0.25">
      <c r="G744" s="62"/>
      <c r="H744" s="62"/>
    </row>
    <row r="745" spans="7:8" x14ac:dyDescent="0.25">
      <c r="G745" s="62"/>
      <c r="H745" s="62"/>
    </row>
    <row r="746" spans="7:8" x14ac:dyDescent="0.25">
      <c r="G746" s="62"/>
      <c r="H746" s="62"/>
    </row>
    <row r="747" spans="7:8" x14ac:dyDescent="0.25">
      <c r="G747" s="62"/>
      <c r="H747" s="62"/>
    </row>
    <row r="748" spans="7:8" x14ac:dyDescent="0.25">
      <c r="G748" s="62"/>
      <c r="H748" s="62"/>
    </row>
    <row r="749" spans="7:8" x14ac:dyDescent="0.25">
      <c r="G749" s="62"/>
      <c r="H749" s="62"/>
    </row>
    <row r="750" spans="7:8" x14ac:dyDescent="0.25">
      <c r="G750" s="62"/>
      <c r="H750" s="62"/>
    </row>
    <row r="751" spans="7:8" x14ac:dyDescent="0.25">
      <c r="G751" s="62"/>
      <c r="H751" s="62"/>
    </row>
    <row r="752" spans="7:8" x14ac:dyDescent="0.25">
      <c r="G752" s="62"/>
      <c r="H752" s="62"/>
    </row>
    <row r="753" spans="7:8" x14ac:dyDescent="0.25">
      <c r="G753" s="62"/>
      <c r="H753" s="62"/>
    </row>
    <row r="754" spans="7:8" x14ac:dyDescent="0.25">
      <c r="G754" s="62"/>
      <c r="H754" s="62"/>
    </row>
    <row r="755" spans="7:8" x14ac:dyDescent="0.25">
      <c r="G755" s="62"/>
      <c r="H755" s="62"/>
    </row>
    <row r="756" spans="7:8" x14ac:dyDescent="0.25">
      <c r="G756" s="62"/>
      <c r="H756" s="62"/>
    </row>
    <row r="757" spans="7:8" x14ac:dyDescent="0.25">
      <c r="G757" s="62"/>
      <c r="H757" s="62"/>
    </row>
    <row r="758" spans="7:8" x14ac:dyDescent="0.25">
      <c r="G758" s="62"/>
      <c r="H758" s="62"/>
    </row>
    <row r="759" spans="7:8" x14ac:dyDescent="0.25">
      <c r="G759" s="62"/>
      <c r="H759" s="62"/>
    </row>
    <row r="760" spans="7:8" x14ac:dyDescent="0.25">
      <c r="G760" s="62"/>
      <c r="H760" s="62"/>
    </row>
    <row r="761" spans="7:8" x14ac:dyDescent="0.25">
      <c r="G761" s="62"/>
      <c r="H761" s="62"/>
    </row>
    <row r="762" spans="7:8" x14ac:dyDescent="0.25">
      <c r="G762" s="62"/>
      <c r="H762" s="62"/>
    </row>
    <row r="763" spans="7:8" x14ac:dyDescent="0.25">
      <c r="G763" s="62"/>
      <c r="H763" s="62"/>
    </row>
    <row r="764" spans="7:8" x14ac:dyDescent="0.25">
      <c r="G764" s="62"/>
      <c r="H764" s="62"/>
    </row>
    <row r="765" spans="7:8" x14ac:dyDescent="0.25">
      <c r="G765" s="62"/>
      <c r="H765" s="62"/>
    </row>
    <row r="766" spans="7:8" x14ac:dyDescent="0.25">
      <c r="G766" s="62"/>
      <c r="H766" s="62"/>
    </row>
    <row r="767" spans="7:8" x14ac:dyDescent="0.25">
      <c r="G767" s="62"/>
      <c r="H767" s="62"/>
    </row>
    <row r="768" spans="7:8" x14ac:dyDescent="0.25">
      <c r="G768" s="62"/>
      <c r="H768" s="62"/>
    </row>
    <row r="769" spans="7:8" x14ac:dyDescent="0.25">
      <c r="G769" s="62"/>
      <c r="H769" s="62"/>
    </row>
    <row r="770" spans="7:8" x14ac:dyDescent="0.25">
      <c r="G770" s="62"/>
      <c r="H770" s="62"/>
    </row>
    <row r="771" spans="7:8" x14ac:dyDescent="0.25">
      <c r="G771" s="62"/>
      <c r="H771" s="62"/>
    </row>
    <row r="772" spans="7:8" x14ac:dyDescent="0.25">
      <c r="G772" s="62"/>
      <c r="H772" s="62"/>
    </row>
    <row r="773" spans="7:8" x14ac:dyDescent="0.25">
      <c r="G773" s="62"/>
      <c r="H773" s="62"/>
    </row>
    <row r="774" spans="7:8" x14ac:dyDescent="0.25">
      <c r="G774" s="62"/>
      <c r="H774" s="62"/>
    </row>
    <row r="775" spans="7:8" x14ac:dyDescent="0.25">
      <c r="G775" s="62"/>
      <c r="H775" s="62"/>
    </row>
    <row r="776" spans="7:8" x14ac:dyDescent="0.25">
      <c r="G776" s="62"/>
      <c r="H776" s="62"/>
    </row>
    <row r="777" spans="7:8" x14ac:dyDescent="0.25">
      <c r="G777" s="62"/>
      <c r="H777" s="62"/>
    </row>
    <row r="778" spans="7:8" x14ac:dyDescent="0.25">
      <c r="G778" s="62"/>
      <c r="H778" s="62"/>
    </row>
    <row r="779" spans="7:8" x14ac:dyDescent="0.25">
      <c r="G779" s="62"/>
      <c r="H779" s="62"/>
    </row>
    <row r="780" spans="7:8" x14ac:dyDescent="0.25">
      <c r="G780" s="62"/>
      <c r="H780" s="62"/>
    </row>
    <row r="781" spans="7:8" x14ac:dyDescent="0.25">
      <c r="G781" s="62"/>
      <c r="H781" s="62"/>
    </row>
    <row r="782" spans="7:8" x14ac:dyDescent="0.25">
      <c r="G782" s="62"/>
      <c r="H782" s="62"/>
    </row>
    <row r="783" spans="7:8" x14ac:dyDescent="0.25">
      <c r="G783" s="62"/>
      <c r="H783" s="62"/>
    </row>
    <row r="784" spans="7:8" x14ac:dyDescent="0.25">
      <c r="G784" s="62"/>
      <c r="H784" s="62"/>
    </row>
    <row r="785" spans="7:8" x14ac:dyDescent="0.25">
      <c r="G785" s="62"/>
      <c r="H785" s="62"/>
    </row>
    <row r="786" spans="7:8" x14ac:dyDescent="0.25">
      <c r="G786" s="62"/>
      <c r="H786" s="62"/>
    </row>
    <row r="787" spans="7:8" x14ac:dyDescent="0.25">
      <c r="G787" s="62"/>
      <c r="H787" s="62"/>
    </row>
    <row r="788" spans="7:8" x14ac:dyDescent="0.25">
      <c r="G788" s="62"/>
      <c r="H788" s="62"/>
    </row>
    <row r="789" spans="7:8" x14ac:dyDescent="0.25">
      <c r="G789" s="62"/>
      <c r="H789" s="62"/>
    </row>
    <row r="790" spans="7:8" x14ac:dyDescent="0.25">
      <c r="G790" s="62"/>
      <c r="H790" s="62"/>
    </row>
    <row r="791" spans="7:8" x14ac:dyDescent="0.25">
      <c r="G791" s="62"/>
      <c r="H791" s="62"/>
    </row>
    <row r="792" spans="7:8" x14ac:dyDescent="0.25">
      <c r="G792" s="62"/>
      <c r="H792" s="62"/>
    </row>
    <row r="793" spans="7:8" x14ac:dyDescent="0.25">
      <c r="G793" s="62"/>
      <c r="H793" s="62"/>
    </row>
    <row r="794" spans="7:8" x14ac:dyDescent="0.25">
      <c r="G794" s="62"/>
      <c r="H794" s="62"/>
    </row>
    <row r="795" spans="7:8" x14ac:dyDescent="0.25">
      <c r="G795" s="62"/>
      <c r="H795" s="62"/>
    </row>
    <row r="796" spans="7:8" x14ac:dyDescent="0.25">
      <c r="G796" s="62"/>
      <c r="H796" s="62"/>
    </row>
    <row r="797" spans="7:8" x14ac:dyDescent="0.25">
      <c r="G797" s="62"/>
      <c r="H797" s="62"/>
    </row>
    <row r="798" spans="7:8" x14ac:dyDescent="0.25">
      <c r="G798" s="62"/>
      <c r="H798" s="62"/>
    </row>
    <row r="799" spans="7:8" x14ac:dyDescent="0.25">
      <c r="G799" s="62"/>
      <c r="H799" s="62"/>
    </row>
    <row r="800" spans="7:8" x14ac:dyDescent="0.25">
      <c r="G800" s="62"/>
      <c r="H800" s="62"/>
    </row>
    <row r="801" spans="7:8" x14ac:dyDescent="0.25">
      <c r="G801" s="62"/>
      <c r="H801" s="62"/>
    </row>
    <row r="802" spans="7:8" x14ac:dyDescent="0.25">
      <c r="G802" s="62"/>
      <c r="H802" s="62"/>
    </row>
    <row r="803" spans="7:8" x14ac:dyDescent="0.25">
      <c r="G803" s="62"/>
      <c r="H803" s="62"/>
    </row>
    <row r="804" spans="7:8" x14ac:dyDescent="0.25">
      <c r="G804" s="62"/>
      <c r="H804" s="62"/>
    </row>
    <row r="805" spans="7:8" x14ac:dyDescent="0.25">
      <c r="G805" s="62"/>
      <c r="H805" s="62"/>
    </row>
    <row r="806" spans="7:8" x14ac:dyDescent="0.25">
      <c r="G806" s="62"/>
      <c r="H806" s="62"/>
    </row>
    <row r="807" spans="7:8" x14ac:dyDescent="0.25">
      <c r="G807" s="62"/>
      <c r="H807" s="62"/>
    </row>
    <row r="808" spans="7:8" x14ac:dyDescent="0.25">
      <c r="G808" s="62"/>
      <c r="H808" s="62"/>
    </row>
    <row r="809" spans="7:8" x14ac:dyDescent="0.25">
      <c r="G809" s="62"/>
      <c r="H809" s="62"/>
    </row>
    <row r="810" spans="7:8" x14ac:dyDescent="0.25">
      <c r="G810" s="62"/>
      <c r="H810" s="62"/>
    </row>
    <row r="811" spans="7:8" x14ac:dyDescent="0.25">
      <c r="G811" s="62"/>
      <c r="H811" s="62"/>
    </row>
    <row r="812" spans="7:8" x14ac:dyDescent="0.25">
      <c r="G812" s="62"/>
      <c r="H812" s="62"/>
    </row>
    <row r="813" spans="7:8" x14ac:dyDescent="0.25">
      <c r="G813" s="62"/>
      <c r="H813" s="62"/>
    </row>
    <row r="814" spans="7:8" x14ac:dyDescent="0.25">
      <c r="G814" s="62"/>
      <c r="H814" s="62"/>
    </row>
    <row r="815" spans="7:8" x14ac:dyDescent="0.25">
      <c r="G815" s="62"/>
      <c r="H815" s="62"/>
    </row>
    <row r="816" spans="7:8" x14ac:dyDescent="0.25">
      <c r="G816" s="62"/>
      <c r="H816" s="62"/>
    </row>
    <row r="817" spans="7:8" x14ac:dyDescent="0.25">
      <c r="G817" s="62"/>
      <c r="H817" s="62"/>
    </row>
    <row r="818" spans="7:8" x14ac:dyDescent="0.25">
      <c r="G818" s="62"/>
      <c r="H818" s="62"/>
    </row>
    <row r="819" spans="7:8" x14ac:dyDescent="0.25">
      <c r="G819" s="62"/>
      <c r="H819" s="62"/>
    </row>
    <row r="820" spans="7:8" x14ac:dyDescent="0.25">
      <c r="G820" s="62"/>
      <c r="H820" s="62"/>
    </row>
    <row r="821" spans="7:8" x14ac:dyDescent="0.25">
      <c r="G821" s="62"/>
      <c r="H821" s="62"/>
    </row>
    <row r="822" spans="7:8" x14ac:dyDescent="0.25">
      <c r="G822" s="62"/>
      <c r="H822" s="62"/>
    </row>
    <row r="823" spans="7:8" x14ac:dyDescent="0.25">
      <c r="G823" s="62"/>
      <c r="H823" s="62"/>
    </row>
    <row r="824" spans="7:8" x14ac:dyDescent="0.25">
      <c r="G824" s="62"/>
      <c r="H824" s="62"/>
    </row>
    <row r="825" spans="7:8" x14ac:dyDescent="0.25">
      <c r="G825" s="62"/>
      <c r="H825" s="62"/>
    </row>
    <row r="826" spans="7:8" x14ac:dyDescent="0.25">
      <c r="G826" s="62"/>
      <c r="H826" s="62"/>
    </row>
    <row r="827" spans="7:8" x14ac:dyDescent="0.25">
      <c r="G827" s="62"/>
      <c r="H827" s="62"/>
    </row>
    <row r="828" spans="7:8" x14ac:dyDescent="0.25">
      <c r="G828" s="62"/>
      <c r="H828" s="62"/>
    </row>
    <row r="829" spans="7:8" x14ac:dyDescent="0.25">
      <c r="G829" s="62"/>
      <c r="H829" s="62"/>
    </row>
    <row r="830" spans="7:8" x14ac:dyDescent="0.25">
      <c r="G830" s="62"/>
      <c r="H830" s="62"/>
    </row>
    <row r="831" spans="7:8" x14ac:dyDescent="0.25">
      <c r="G831" s="62"/>
      <c r="H831" s="62"/>
    </row>
    <row r="832" spans="7:8" x14ac:dyDescent="0.25">
      <c r="G832" s="62"/>
      <c r="H832" s="62"/>
    </row>
    <row r="833" spans="7:8" x14ac:dyDescent="0.25">
      <c r="G833" s="62"/>
      <c r="H833" s="62"/>
    </row>
    <row r="834" spans="7:8" x14ac:dyDescent="0.25">
      <c r="G834" s="62"/>
      <c r="H834" s="62"/>
    </row>
    <row r="835" spans="7:8" x14ac:dyDescent="0.25">
      <c r="G835" s="62"/>
      <c r="H835" s="62"/>
    </row>
    <row r="836" spans="7:8" x14ac:dyDescent="0.25">
      <c r="G836" s="62"/>
      <c r="H836" s="62"/>
    </row>
    <row r="837" spans="7:8" x14ac:dyDescent="0.25">
      <c r="G837" s="62"/>
      <c r="H837" s="62"/>
    </row>
    <row r="838" spans="7:8" x14ac:dyDescent="0.25">
      <c r="G838" s="62"/>
      <c r="H838" s="62"/>
    </row>
    <row r="839" spans="7:8" x14ac:dyDescent="0.25">
      <c r="G839" s="62"/>
      <c r="H839" s="62"/>
    </row>
    <row r="840" spans="7:8" x14ac:dyDescent="0.25">
      <c r="G840" s="62"/>
      <c r="H840" s="62"/>
    </row>
    <row r="841" spans="7:8" x14ac:dyDescent="0.25">
      <c r="G841" s="62"/>
      <c r="H841" s="62"/>
    </row>
    <row r="842" spans="7:8" x14ac:dyDescent="0.25">
      <c r="G842" s="62"/>
      <c r="H842" s="62"/>
    </row>
    <row r="843" spans="7:8" x14ac:dyDescent="0.25">
      <c r="G843" s="62"/>
      <c r="H843" s="62"/>
    </row>
    <row r="844" spans="7:8" x14ac:dyDescent="0.25">
      <c r="G844" s="62"/>
      <c r="H844" s="62"/>
    </row>
    <row r="845" spans="7:8" x14ac:dyDescent="0.25">
      <c r="G845" s="62"/>
      <c r="H845" s="62"/>
    </row>
    <row r="846" spans="7:8" x14ac:dyDescent="0.25">
      <c r="G846" s="62"/>
      <c r="H846" s="62"/>
    </row>
    <row r="847" spans="7:8" x14ac:dyDescent="0.25">
      <c r="G847" s="62"/>
      <c r="H847" s="62"/>
    </row>
    <row r="848" spans="7:8" x14ac:dyDescent="0.25">
      <c r="G848" s="62"/>
      <c r="H848" s="62"/>
    </row>
    <row r="849" spans="7:8" x14ac:dyDescent="0.25">
      <c r="G849" s="62"/>
      <c r="H849" s="62"/>
    </row>
    <row r="850" spans="7:8" x14ac:dyDescent="0.25">
      <c r="G850" s="62"/>
      <c r="H850" s="62"/>
    </row>
    <row r="851" spans="7:8" x14ac:dyDescent="0.25">
      <c r="G851" s="62"/>
      <c r="H851" s="62"/>
    </row>
    <row r="852" spans="7:8" x14ac:dyDescent="0.25">
      <c r="G852" s="62"/>
      <c r="H852" s="62"/>
    </row>
    <row r="853" spans="7:8" x14ac:dyDescent="0.25">
      <c r="G853" s="62"/>
      <c r="H853" s="62"/>
    </row>
    <row r="854" spans="7:8" x14ac:dyDescent="0.25">
      <c r="G854" s="62"/>
      <c r="H854" s="62"/>
    </row>
    <row r="855" spans="7:8" x14ac:dyDescent="0.25">
      <c r="G855" s="62"/>
      <c r="H855" s="62"/>
    </row>
    <row r="856" spans="7:8" x14ac:dyDescent="0.25">
      <c r="G856" s="62"/>
      <c r="H856" s="62"/>
    </row>
    <row r="857" spans="7:8" x14ac:dyDescent="0.25">
      <c r="G857" s="62"/>
      <c r="H857" s="62"/>
    </row>
    <row r="858" spans="7:8" x14ac:dyDescent="0.25">
      <c r="G858" s="62"/>
      <c r="H858" s="62"/>
    </row>
    <row r="859" spans="7:8" x14ac:dyDescent="0.25">
      <c r="G859" s="62"/>
      <c r="H859" s="62"/>
    </row>
    <row r="860" spans="7:8" x14ac:dyDescent="0.25">
      <c r="G860" s="62"/>
      <c r="H860" s="62"/>
    </row>
    <row r="861" spans="7:8" x14ac:dyDescent="0.25">
      <c r="G861" s="62"/>
      <c r="H861" s="62"/>
    </row>
    <row r="862" spans="7:8" x14ac:dyDescent="0.25">
      <c r="G862" s="62"/>
      <c r="H862" s="62"/>
    </row>
    <row r="863" spans="7:8" x14ac:dyDescent="0.25">
      <c r="G863" s="62"/>
      <c r="H863" s="62"/>
    </row>
    <row r="864" spans="7:8" x14ac:dyDescent="0.25">
      <c r="G864" s="62"/>
      <c r="H864" s="62"/>
    </row>
    <row r="865" spans="7:8" x14ac:dyDescent="0.25">
      <c r="G865" s="62"/>
      <c r="H865" s="62"/>
    </row>
    <row r="866" spans="7:8" x14ac:dyDescent="0.25">
      <c r="G866" s="62"/>
      <c r="H866" s="62"/>
    </row>
    <row r="867" spans="7:8" x14ac:dyDescent="0.25">
      <c r="G867" s="62"/>
      <c r="H867" s="62"/>
    </row>
    <row r="868" spans="7:8" x14ac:dyDescent="0.25">
      <c r="G868" s="62"/>
      <c r="H868" s="62"/>
    </row>
    <row r="869" spans="7:8" x14ac:dyDescent="0.25">
      <c r="G869" s="62"/>
      <c r="H869" s="62"/>
    </row>
    <row r="870" spans="7:8" x14ac:dyDescent="0.25">
      <c r="G870" s="62"/>
      <c r="H870" s="62"/>
    </row>
    <row r="871" spans="7:8" x14ac:dyDescent="0.25">
      <c r="G871" s="62"/>
      <c r="H871" s="62"/>
    </row>
    <row r="872" spans="7:8" x14ac:dyDescent="0.25">
      <c r="G872" s="62"/>
      <c r="H872" s="62"/>
    </row>
    <row r="873" spans="7:8" x14ac:dyDescent="0.25">
      <c r="G873" s="62"/>
      <c r="H873" s="62"/>
    </row>
    <row r="874" spans="7:8" x14ac:dyDescent="0.25">
      <c r="G874" s="62"/>
      <c r="H874" s="62"/>
    </row>
    <row r="875" spans="7:8" x14ac:dyDescent="0.25">
      <c r="G875" s="62"/>
      <c r="H875" s="62"/>
    </row>
    <row r="876" spans="7:8" x14ac:dyDescent="0.25">
      <c r="G876" s="62"/>
      <c r="H876" s="62"/>
    </row>
    <row r="877" spans="7:8" x14ac:dyDescent="0.25">
      <c r="G877" s="62"/>
      <c r="H877" s="62"/>
    </row>
    <row r="878" spans="7:8" x14ac:dyDescent="0.25">
      <c r="G878" s="62"/>
      <c r="H878" s="62"/>
    </row>
    <row r="879" spans="7:8" x14ac:dyDescent="0.25">
      <c r="G879" s="62"/>
      <c r="H879" s="62"/>
    </row>
    <row r="880" spans="7:8" x14ac:dyDescent="0.25">
      <c r="G880" s="62"/>
      <c r="H880" s="62"/>
    </row>
    <row r="881" spans="7:8" x14ac:dyDescent="0.25">
      <c r="G881" s="62"/>
      <c r="H881" s="62"/>
    </row>
    <row r="882" spans="7:8" x14ac:dyDescent="0.25">
      <c r="G882" s="62"/>
      <c r="H882" s="62"/>
    </row>
    <row r="883" spans="7:8" x14ac:dyDescent="0.25">
      <c r="G883" s="62"/>
      <c r="H883" s="62"/>
    </row>
    <row r="884" spans="7:8" x14ac:dyDescent="0.25">
      <c r="G884" s="62"/>
      <c r="H884" s="62"/>
    </row>
    <row r="885" spans="7:8" x14ac:dyDescent="0.25">
      <c r="G885" s="62"/>
      <c r="H885" s="62"/>
    </row>
    <row r="886" spans="7:8" x14ac:dyDescent="0.25">
      <c r="G886" s="62"/>
      <c r="H886" s="62"/>
    </row>
    <row r="887" spans="7:8" x14ac:dyDescent="0.25">
      <c r="G887" s="62"/>
      <c r="H887" s="62"/>
    </row>
    <row r="888" spans="7:8" x14ac:dyDescent="0.25">
      <c r="G888" s="62"/>
      <c r="H888" s="62"/>
    </row>
    <row r="889" spans="7:8" x14ac:dyDescent="0.25">
      <c r="G889" s="62"/>
      <c r="H889" s="62"/>
    </row>
    <row r="890" spans="7:8" x14ac:dyDescent="0.25">
      <c r="G890" s="62"/>
      <c r="H890" s="62"/>
    </row>
    <row r="891" spans="7:8" x14ac:dyDescent="0.25">
      <c r="G891" s="62"/>
      <c r="H891" s="62"/>
    </row>
    <row r="892" spans="7:8" x14ac:dyDescent="0.25">
      <c r="G892" s="62"/>
      <c r="H892" s="62"/>
    </row>
    <row r="893" spans="7:8" x14ac:dyDescent="0.25">
      <c r="G893" s="62"/>
      <c r="H893" s="62"/>
    </row>
    <row r="894" spans="7:8" x14ac:dyDescent="0.25">
      <c r="G894" s="62"/>
      <c r="H894" s="62"/>
    </row>
    <row r="895" spans="7:8" x14ac:dyDescent="0.25">
      <c r="G895" s="62"/>
      <c r="H895" s="62"/>
    </row>
    <row r="896" spans="7:8" x14ac:dyDescent="0.25">
      <c r="G896" s="62"/>
      <c r="H896" s="62"/>
    </row>
    <row r="897" spans="7:8" x14ac:dyDescent="0.25">
      <c r="G897" s="62"/>
      <c r="H897" s="62"/>
    </row>
    <row r="898" spans="7:8" x14ac:dyDescent="0.25">
      <c r="G898" s="62"/>
      <c r="H898" s="62"/>
    </row>
    <row r="899" spans="7:8" x14ac:dyDescent="0.25">
      <c r="G899" s="62"/>
      <c r="H899" s="62"/>
    </row>
    <row r="900" spans="7:8" x14ac:dyDescent="0.25">
      <c r="G900" s="62"/>
      <c r="H900" s="62"/>
    </row>
    <row r="901" spans="7:8" x14ac:dyDescent="0.25">
      <c r="G901" s="62"/>
      <c r="H901" s="62"/>
    </row>
    <row r="902" spans="7:8" x14ac:dyDescent="0.25">
      <c r="G902" s="62"/>
      <c r="H902" s="62"/>
    </row>
    <row r="903" spans="7:8" x14ac:dyDescent="0.25">
      <c r="G903" s="62"/>
      <c r="H903" s="62"/>
    </row>
    <row r="904" spans="7:8" x14ac:dyDescent="0.25">
      <c r="G904" s="62"/>
      <c r="H904" s="62"/>
    </row>
    <row r="905" spans="7:8" x14ac:dyDescent="0.25">
      <c r="G905" s="62"/>
      <c r="H905" s="62"/>
    </row>
    <row r="906" spans="7:8" x14ac:dyDescent="0.25">
      <c r="G906" s="62"/>
      <c r="H906" s="62"/>
    </row>
    <row r="907" spans="7:8" x14ac:dyDescent="0.25">
      <c r="G907" s="62"/>
      <c r="H907" s="62"/>
    </row>
    <row r="908" spans="7:8" x14ac:dyDescent="0.25">
      <c r="G908" s="62"/>
      <c r="H908" s="62"/>
    </row>
    <row r="909" spans="7:8" x14ac:dyDescent="0.25">
      <c r="G909" s="62"/>
      <c r="H909" s="62"/>
    </row>
    <row r="910" spans="7:8" x14ac:dyDescent="0.25">
      <c r="G910" s="62"/>
      <c r="H910" s="62"/>
    </row>
    <row r="911" spans="7:8" x14ac:dyDescent="0.25">
      <c r="G911" s="62"/>
      <c r="H911" s="62"/>
    </row>
    <row r="912" spans="7:8" x14ac:dyDescent="0.25">
      <c r="G912" s="62"/>
      <c r="H912" s="62"/>
    </row>
    <row r="913" spans="7:8" x14ac:dyDescent="0.25">
      <c r="G913" s="62"/>
      <c r="H913" s="62"/>
    </row>
    <row r="914" spans="7:8" x14ac:dyDescent="0.25">
      <c r="G914" s="62"/>
      <c r="H914" s="62"/>
    </row>
    <row r="915" spans="7:8" x14ac:dyDescent="0.25">
      <c r="G915" s="62"/>
      <c r="H915" s="62"/>
    </row>
    <row r="916" spans="7:8" x14ac:dyDescent="0.25">
      <c r="G916" s="62"/>
      <c r="H916" s="62"/>
    </row>
    <row r="917" spans="7:8" x14ac:dyDescent="0.25">
      <c r="G917" s="62"/>
      <c r="H917" s="62"/>
    </row>
    <row r="918" spans="7:8" x14ac:dyDescent="0.25">
      <c r="G918" s="62"/>
      <c r="H918" s="62"/>
    </row>
    <row r="919" spans="7:8" x14ac:dyDescent="0.25">
      <c r="G919" s="62"/>
      <c r="H919" s="62"/>
    </row>
    <row r="920" spans="7:8" x14ac:dyDescent="0.25">
      <c r="G920" s="62"/>
      <c r="H920" s="62"/>
    </row>
    <row r="921" spans="7:8" x14ac:dyDescent="0.25">
      <c r="G921" s="62"/>
      <c r="H921" s="62"/>
    </row>
    <row r="922" spans="7:8" x14ac:dyDescent="0.25">
      <c r="G922" s="62"/>
      <c r="H922" s="62"/>
    </row>
    <row r="923" spans="7:8" x14ac:dyDescent="0.25">
      <c r="G923" s="62"/>
      <c r="H923" s="62"/>
    </row>
    <row r="924" spans="7:8" x14ac:dyDescent="0.25">
      <c r="G924" s="62"/>
      <c r="H924" s="62"/>
    </row>
    <row r="925" spans="7:8" x14ac:dyDescent="0.25">
      <c r="G925" s="62"/>
      <c r="H925" s="62"/>
    </row>
    <row r="926" spans="7:8" x14ac:dyDescent="0.25">
      <c r="G926" s="62"/>
      <c r="H926" s="62"/>
    </row>
    <row r="927" spans="7:8" x14ac:dyDescent="0.25">
      <c r="G927" s="62"/>
      <c r="H927" s="62"/>
    </row>
    <row r="928" spans="7:8" x14ac:dyDescent="0.25">
      <c r="G928" s="62"/>
      <c r="H928" s="62"/>
    </row>
    <row r="929" spans="7:8" x14ac:dyDescent="0.25">
      <c r="G929" s="62"/>
      <c r="H929" s="62"/>
    </row>
    <row r="930" spans="7:8" x14ac:dyDescent="0.25">
      <c r="G930" s="62"/>
      <c r="H930" s="62"/>
    </row>
    <row r="931" spans="7:8" x14ac:dyDescent="0.25">
      <c r="G931" s="62"/>
      <c r="H931" s="62"/>
    </row>
    <row r="932" spans="7:8" x14ac:dyDescent="0.25">
      <c r="G932" s="62"/>
      <c r="H932" s="62"/>
    </row>
    <row r="933" spans="7:8" x14ac:dyDescent="0.25">
      <c r="G933" s="62"/>
      <c r="H933" s="62"/>
    </row>
    <row r="934" spans="7:8" x14ac:dyDescent="0.25">
      <c r="G934" s="62"/>
      <c r="H934" s="62"/>
    </row>
    <row r="935" spans="7:8" x14ac:dyDescent="0.25">
      <c r="G935" s="62"/>
      <c r="H935" s="62"/>
    </row>
    <row r="936" spans="7:8" x14ac:dyDescent="0.25">
      <c r="G936" s="62"/>
      <c r="H936" s="62"/>
    </row>
    <row r="937" spans="7:8" x14ac:dyDescent="0.25">
      <c r="G937" s="62"/>
      <c r="H937" s="62"/>
    </row>
    <row r="938" spans="7:8" x14ac:dyDescent="0.25">
      <c r="G938" s="62"/>
      <c r="H938" s="62"/>
    </row>
    <row r="939" spans="7:8" x14ac:dyDescent="0.25">
      <c r="G939" s="62"/>
      <c r="H939" s="62"/>
    </row>
    <row r="940" spans="7:8" x14ac:dyDescent="0.25">
      <c r="G940" s="62"/>
      <c r="H940" s="62"/>
    </row>
    <row r="941" spans="7:8" x14ac:dyDescent="0.25">
      <c r="G941" s="62"/>
      <c r="H941" s="62"/>
    </row>
    <row r="942" spans="7:8" x14ac:dyDescent="0.25">
      <c r="G942" s="62"/>
      <c r="H942" s="62"/>
    </row>
    <row r="943" spans="7:8" x14ac:dyDescent="0.25">
      <c r="G943" s="62"/>
      <c r="H943" s="62"/>
    </row>
    <row r="944" spans="7:8" x14ac:dyDescent="0.25">
      <c r="G944" s="62"/>
      <c r="H944" s="62"/>
    </row>
    <row r="945" spans="7:8" x14ac:dyDescent="0.25">
      <c r="G945" s="62"/>
      <c r="H945" s="62"/>
    </row>
    <row r="946" spans="7:8" x14ac:dyDescent="0.25">
      <c r="G946" s="62"/>
      <c r="H946" s="62"/>
    </row>
    <row r="947" spans="7:8" x14ac:dyDescent="0.25">
      <c r="G947" s="62"/>
      <c r="H947" s="62"/>
    </row>
    <row r="948" spans="7:8" x14ac:dyDescent="0.25">
      <c r="G948" s="62"/>
      <c r="H948" s="62"/>
    </row>
    <row r="949" spans="7:8" x14ac:dyDescent="0.25">
      <c r="G949" s="62"/>
      <c r="H949" s="62"/>
    </row>
    <row r="950" spans="7:8" x14ac:dyDescent="0.25">
      <c r="G950" s="62"/>
      <c r="H950" s="62"/>
    </row>
    <row r="951" spans="7:8" x14ac:dyDescent="0.25">
      <c r="G951" s="62"/>
      <c r="H951" s="62"/>
    </row>
    <row r="952" spans="7:8" x14ac:dyDescent="0.25">
      <c r="G952" s="62"/>
      <c r="H952" s="62"/>
    </row>
    <row r="953" spans="7:8" x14ac:dyDescent="0.25">
      <c r="G953" s="62"/>
      <c r="H953" s="62"/>
    </row>
    <row r="954" spans="7:8" x14ac:dyDescent="0.25">
      <c r="G954" s="62"/>
      <c r="H954" s="62"/>
    </row>
    <row r="955" spans="7:8" x14ac:dyDescent="0.25">
      <c r="G955" s="62"/>
      <c r="H955" s="62"/>
    </row>
    <row r="956" spans="7:8" x14ac:dyDescent="0.25">
      <c r="G956" s="62"/>
      <c r="H956" s="62"/>
    </row>
    <row r="957" spans="7:8" x14ac:dyDescent="0.25">
      <c r="G957" s="62"/>
      <c r="H957" s="62"/>
    </row>
    <row r="958" spans="7:8" x14ac:dyDescent="0.25">
      <c r="G958" s="62"/>
      <c r="H958" s="62"/>
    </row>
    <row r="959" spans="7:8" x14ac:dyDescent="0.25">
      <c r="G959" s="62"/>
      <c r="H959" s="62"/>
    </row>
    <row r="960" spans="7:8" x14ac:dyDescent="0.25">
      <c r="G960" s="62"/>
      <c r="H960" s="62"/>
    </row>
    <row r="961" spans="7:8" x14ac:dyDescent="0.25">
      <c r="G961" s="62"/>
      <c r="H961" s="62"/>
    </row>
    <row r="962" spans="7:8" x14ac:dyDescent="0.25">
      <c r="G962" s="62"/>
      <c r="H962" s="62"/>
    </row>
    <row r="963" spans="7:8" x14ac:dyDescent="0.25">
      <c r="G963" s="62"/>
      <c r="H963" s="62"/>
    </row>
    <row r="964" spans="7:8" x14ac:dyDescent="0.25">
      <c r="G964" s="62"/>
      <c r="H964" s="62"/>
    </row>
    <row r="965" spans="7:8" x14ac:dyDescent="0.25">
      <c r="G965" s="62"/>
      <c r="H965" s="62"/>
    </row>
    <row r="966" spans="7:8" x14ac:dyDescent="0.25">
      <c r="G966" s="62"/>
      <c r="H966" s="62"/>
    </row>
    <row r="967" spans="7:8" x14ac:dyDescent="0.25">
      <c r="G967" s="62"/>
      <c r="H967" s="62"/>
    </row>
    <row r="968" spans="7:8" x14ac:dyDescent="0.25">
      <c r="G968" s="62"/>
      <c r="H968" s="62"/>
    </row>
    <row r="969" spans="7:8" x14ac:dyDescent="0.25">
      <c r="G969" s="62"/>
      <c r="H969" s="62"/>
    </row>
    <row r="970" spans="7:8" x14ac:dyDescent="0.25">
      <c r="G970" s="62"/>
      <c r="H970" s="62"/>
    </row>
    <row r="971" spans="7:8" x14ac:dyDescent="0.25">
      <c r="G971" s="62"/>
      <c r="H971" s="62"/>
    </row>
    <row r="972" spans="7:8" x14ac:dyDescent="0.25">
      <c r="G972" s="62"/>
      <c r="H972" s="62"/>
    </row>
    <row r="973" spans="7:8" x14ac:dyDescent="0.25">
      <c r="G973" s="62"/>
      <c r="H973" s="62"/>
    </row>
    <row r="974" spans="7:8" x14ac:dyDescent="0.25">
      <c r="G974" s="62"/>
      <c r="H974" s="62"/>
    </row>
    <row r="975" spans="7:8" x14ac:dyDescent="0.25">
      <c r="G975" s="62"/>
      <c r="H975" s="62"/>
    </row>
    <row r="976" spans="7:8" x14ac:dyDescent="0.25">
      <c r="G976" s="62"/>
      <c r="H976" s="62"/>
    </row>
    <row r="977" spans="7:8" x14ac:dyDescent="0.25">
      <c r="G977" s="62"/>
      <c r="H977" s="62"/>
    </row>
    <row r="978" spans="7:8" x14ac:dyDescent="0.25">
      <c r="G978" s="62"/>
      <c r="H978" s="62"/>
    </row>
    <row r="979" spans="7:8" x14ac:dyDescent="0.25">
      <c r="G979" s="62"/>
      <c r="H979" s="62"/>
    </row>
    <row r="980" spans="7:8" x14ac:dyDescent="0.25">
      <c r="G980" s="62"/>
      <c r="H980" s="62"/>
    </row>
    <row r="981" spans="7:8" x14ac:dyDescent="0.25">
      <c r="G981" s="62"/>
      <c r="H981" s="62"/>
    </row>
    <row r="982" spans="7:8" x14ac:dyDescent="0.25">
      <c r="G982" s="62"/>
      <c r="H982" s="62"/>
    </row>
    <row r="983" spans="7:8" x14ac:dyDescent="0.25">
      <c r="G983" s="62"/>
      <c r="H983" s="62"/>
    </row>
    <row r="984" spans="7:8" x14ac:dyDescent="0.25">
      <c r="G984" s="62"/>
      <c r="H984" s="62"/>
    </row>
    <row r="985" spans="7:8" x14ac:dyDescent="0.25">
      <c r="G985" s="62"/>
      <c r="H985" s="62"/>
    </row>
    <row r="986" spans="7:8" x14ac:dyDescent="0.25">
      <c r="G986" s="62"/>
      <c r="H986" s="62"/>
    </row>
    <row r="987" spans="7:8" x14ac:dyDescent="0.25">
      <c r="G987" s="62"/>
      <c r="H987" s="62"/>
    </row>
    <row r="988" spans="7:8" x14ac:dyDescent="0.25">
      <c r="G988" s="62"/>
      <c r="H988" s="62"/>
    </row>
    <row r="989" spans="7:8" x14ac:dyDescent="0.25">
      <c r="G989" s="62"/>
      <c r="H989" s="62"/>
    </row>
    <row r="990" spans="7:8" x14ac:dyDescent="0.25">
      <c r="G990" s="62"/>
      <c r="H990" s="62"/>
    </row>
    <row r="991" spans="7:8" x14ac:dyDescent="0.25">
      <c r="G991" s="62"/>
      <c r="H991" s="62"/>
    </row>
    <row r="992" spans="7:8" x14ac:dyDescent="0.25">
      <c r="G992" s="62"/>
      <c r="H992" s="62"/>
    </row>
    <row r="993" spans="7:8" x14ac:dyDescent="0.25">
      <c r="G993" s="62"/>
      <c r="H993" s="62"/>
    </row>
    <row r="994" spans="7:8" x14ac:dyDescent="0.25">
      <c r="G994" s="62"/>
      <c r="H994" s="62"/>
    </row>
    <row r="995" spans="7:8" x14ac:dyDescent="0.25">
      <c r="G995" s="62"/>
      <c r="H995" s="62"/>
    </row>
    <row r="996" spans="7:8" x14ac:dyDescent="0.25">
      <c r="G996" s="62"/>
      <c r="H996" s="62"/>
    </row>
    <row r="997" spans="7:8" x14ac:dyDescent="0.25">
      <c r="G997" s="62"/>
      <c r="H997" s="62"/>
    </row>
    <row r="998" spans="7:8" x14ac:dyDescent="0.25">
      <c r="G998" s="62"/>
      <c r="H998" s="62"/>
    </row>
    <row r="999" spans="7:8" x14ac:dyDescent="0.25">
      <c r="G999" s="62"/>
      <c r="H999" s="62"/>
    </row>
    <row r="1000" spans="7:8" x14ac:dyDescent="0.25">
      <c r="G1000" s="62"/>
      <c r="H1000" s="62"/>
    </row>
    <row r="1001" spans="7:8" x14ac:dyDescent="0.25">
      <c r="G1001" s="62"/>
      <c r="H1001" s="62"/>
    </row>
    <row r="1002" spans="7:8" x14ac:dyDescent="0.25">
      <c r="G1002" s="62"/>
      <c r="H1002" s="62"/>
    </row>
    <row r="1003" spans="7:8" x14ac:dyDescent="0.25">
      <c r="G1003" s="62"/>
      <c r="H1003" s="62"/>
    </row>
    <row r="1004" spans="7:8" x14ac:dyDescent="0.25">
      <c r="G1004" s="62"/>
      <c r="H1004" s="62"/>
    </row>
    <row r="1005" spans="7:8" x14ac:dyDescent="0.25">
      <c r="G1005" s="62"/>
      <c r="H1005" s="62"/>
    </row>
    <row r="1006" spans="7:8" x14ac:dyDescent="0.25">
      <c r="G1006" s="62"/>
      <c r="H1006" s="62"/>
    </row>
    <row r="1007" spans="7:8" x14ac:dyDescent="0.25">
      <c r="G1007" s="62"/>
      <c r="H1007" s="62"/>
    </row>
    <row r="1008" spans="7:8" x14ac:dyDescent="0.25">
      <c r="G1008" s="62"/>
      <c r="H1008" s="62"/>
    </row>
    <row r="1009" spans="7:8" x14ac:dyDescent="0.25">
      <c r="G1009" s="62"/>
      <c r="H1009" s="62"/>
    </row>
    <row r="1010" spans="7:8" x14ac:dyDescent="0.25">
      <c r="G1010" s="62"/>
      <c r="H1010" s="62"/>
    </row>
    <row r="1011" spans="7:8" x14ac:dyDescent="0.25">
      <c r="G1011" s="62"/>
      <c r="H1011" s="62"/>
    </row>
    <row r="1012" spans="7:8" x14ac:dyDescent="0.25">
      <c r="G1012" s="62"/>
      <c r="H1012" s="62"/>
    </row>
    <row r="1013" spans="7:8" x14ac:dyDescent="0.25">
      <c r="G1013" s="62"/>
      <c r="H1013" s="62"/>
    </row>
    <row r="1014" spans="7:8" x14ac:dyDescent="0.25">
      <c r="G1014" s="62"/>
      <c r="H1014" s="62"/>
    </row>
    <row r="1015" spans="7:8" x14ac:dyDescent="0.25">
      <c r="G1015" s="62"/>
      <c r="H1015" s="62"/>
    </row>
    <row r="1016" spans="7:8" x14ac:dyDescent="0.25">
      <c r="G1016" s="62"/>
      <c r="H1016" s="62"/>
    </row>
    <row r="1017" spans="7:8" x14ac:dyDescent="0.25">
      <c r="G1017" s="62"/>
      <c r="H1017" s="62"/>
    </row>
    <row r="1018" spans="7:8" x14ac:dyDescent="0.25">
      <c r="G1018" s="62"/>
      <c r="H1018" s="62"/>
    </row>
    <row r="1019" spans="7:8" x14ac:dyDescent="0.25">
      <c r="G1019" s="62"/>
      <c r="H1019" s="62"/>
    </row>
    <row r="1020" spans="7:8" x14ac:dyDescent="0.25">
      <c r="G1020" s="62"/>
      <c r="H1020" s="62"/>
    </row>
    <row r="1021" spans="7:8" x14ac:dyDescent="0.25">
      <c r="G1021" s="62"/>
      <c r="H1021" s="62"/>
    </row>
    <row r="1022" spans="7:8" x14ac:dyDescent="0.25">
      <c r="G1022" s="62"/>
      <c r="H1022" s="62"/>
    </row>
    <row r="1023" spans="7:8" x14ac:dyDescent="0.25">
      <c r="G1023" s="62"/>
      <c r="H1023" s="62"/>
    </row>
    <row r="1024" spans="7:8" x14ac:dyDescent="0.25">
      <c r="G1024" s="62"/>
      <c r="H1024" s="62"/>
    </row>
    <row r="1025" spans="7:8" x14ac:dyDescent="0.25">
      <c r="G1025" s="62"/>
      <c r="H1025" s="62"/>
    </row>
    <row r="1026" spans="7:8" x14ac:dyDescent="0.25">
      <c r="G1026" s="62"/>
      <c r="H1026" s="62"/>
    </row>
    <row r="1027" spans="7:8" x14ac:dyDescent="0.25">
      <c r="G1027" s="62"/>
      <c r="H1027" s="62"/>
    </row>
    <row r="1028" spans="7:8" x14ac:dyDescent="0.25">
      <c r="G1028" s="62"/>
      <c r="H1028" s="62"/>
    </row>
    <row r="1029" spans="7:8" x14ac:dyDescent="0.25">
      <c r="G1029" s="62"/>
      <c r="H1029" s="62"/>
    </row>
    <row r="1030" spans="7:8" x14ac:dyDescent="0.25">
      <c r="G1030" s="62"/>
      <c r="H1030" s="62"/>
    </row>
    <row r="1031" spans="7:8" x14ac:dyDescent="0.25">
      <c r="G1031" s="62"/>
      <c r="H1031" s="62"/>
    </row>
    <row r="1032" spans="7:8" x14ac:dyDescent="0.25">
      <c r="G1032" s="62"/>
      <c r="H1032" s="62"/>
    </row>
    <row r="1033" spans="7:8" x14ac:dyDescent="0.25">
      <c r="G1033" s="62"/>
      <c r="H1033" s="62"/>
    </row>
    <row r="1034" spans="7:8" x14ac:dyDescent="0.25">
      <c r="G1034" s="62"/>
      <c r="H1034" s="62"/>
    </row>
    <row r="1035" spans="7:8" x14ac:dyDescent="0.25">
      <c r="G1035" s="62"/>
      <c r="H1035" s="62"/>
    </row>
    <row r="1036" spans="7:8" x14ac:dyDescent="0.25">
      <c r="G1036" s="62"/>
      <c r="H1036" s="62"/>
    </row>
    <row r="1037" spans="7:8" x14ac:dyDescent="0.25">
      <c r="G1037" s="62"/>
      <c r="H1037" s="62"/>
    </row>
    <row r="1038" spans="7:8" x14ac:dyDescent="0.25">
      <c r="G1038" s="62"/>
      <c r="H1038" s="62"/>
    </row>
    <row r="1039" spans="7:8" x14ac:dyDescent="0.25">
      <c r="G1039" s="62"/>
      <c r="H1039" s="62"/>
    </row>
    <row r="1040" spans="7:8" x14ac:dyDescent="0.25">
      <c r="G1040" s="62"/>
      <c r="H1040" s="62"/>
    </row>
    <row r="1041" spans="7:8" x14ac:dyDescent="0.25">
      <c r="G1041" s="62"/>
      <c r="H1041" s="62"/>
    </row>
    <row r="1042" spans="7:8" x14ac:dyDescent="0.25">
      <c r="G1042" s="62"/>
      <c r="H1042" s="62"/>
    </row>
    <row r="1043" spans="7:8" x14ac:dyDescent="0.25">
      <c r="G1043" s="62"/>
      <c r="H1043" s="62"/>
    </row>
    <row r="1044" spans="7:8" x14ac:dyDescent="0.25">
      <c r="G1044" s="62"/>
      <c r="H1044" s="62"/>
    </row>
    <row r="1045" spans="7:8" x14ac:dyDescent="0.25">
      <c r="G1045" s="62"/>
      <c r="H1045" s="62"/>
    </row>
    <row r="1046" spans="7:8" x14ac:dyDescent="0.25">
      <c r="G1046" s="62"/>
      <c r="H1046" s="62"/>
    </row>
    <row r="1047" spans="7:8" x14ac:dyDescent="0.25">
      <c r="G1047" s="62"/>
      <c r="H1047" s="62"/>
    </row>
    <row r="1048" spans="7:8" x14ac:dyDescent="0.25">
      <c r="G1048" s="62"/>
      <c r="H1048" s="62"/>
    </row>
    <row r="1049" spans="7:8" x14ac:dyDescent="0.25">
      <c r="G1049" s="62"/>
      <c r="H1049" s="62"/>
    </row>
    <row r="1050" spans="7:8" x14ac:dyDescent="0.25">
      <c r="G1050" s="62"/>
      <c r="H1050" s="62"/>
    </row>
    <row r="1051" spans="7:8" x14ac:dyDescent="0.25">
      <c r="G1051" s="62"/>
      <c r="H1051" s="62"/>
    </row>
    <row r="1052" spans="7:8" x14ac:dyDescent="0.25">
      <c r="G1052" s="62"/>
      <c r="H1052" s="62"/>
    </row>
    <row r="1053" spans="7:8" x14ac:dyDescent="0.25">
      <c r="G1053" s="62"/>
      <c r="H1053" s="62"/>
    </row>
    <row r="1054" spans="7:8" x14ac:dyDescent="0.25">
      <c r="G1054" s="62"/>
      <c r="H1054" s="62"/>
    </row>
    <row r="1055" spans="7:8" x14ac:dyDescent="0.25">
      <c r="G1055" s="62"/>
      <c r="H1055" s="62"/>
    </row>
    <row r="1056" spans="7:8" x14ac:dyDescent="0.25">
      <c r="G1056" s="62"/>
      <c r="H1056" s="62"/>
    </row>
    <row r="1057" spans="7:8" x14ac:dyDescent="0.25">
      <c r="G1057" s="62"/>
      <c r="H1057" s="62"/>
    </row>
    <row r="1058" spans="7:8" x14ac:dyDescent="0.25">
      <c r="G1058" s="62"/>
      <c r="H1058" s="62"/>
    </row>
    <row r="1059" spans="7:8" x14ac:dyDescent="0.25">
      <c r="G1059" s="62"/>
      <c r="H1059" s="62"/>
    </row>
    <row r="1060" spans="7:8" x14ac:dyDescent="0.25">
      <c r="G1060" s="62"/>
      <c r="H1060" s="62"/>
    </row>
    <row r="1061" spans="7:8" x14ac:dyDescent="0.25">
      <c r="G1061" s="62"/>
      <c r="H1061" s="62"/>
    </row>
    <row r="1062" spans="7:8" x14ac:dyDescent="0.25">
      <c r="G1062" s="62"/>
      <c r="H1062" s="62"/>
    </row>
    <row r="1063" spans="7:8" x14ac:dyDescent="0.25">
      <c r="G1063" s="62"/>
      <c r="H1063" s="62"/>
    </row>
    <row r="1064" spans="7:8" x14ac:dyDescent="0.25">
      <c r="G1064" s="62"/>
      <c r="H1064" s="62"/>
    </row>
    <row r="1065" spans="7:8" x14ac:dyDescent="0.25">
      <c r="G1065" s="62"/>
      <c r="H1065" s="62"/>
    </row>
    <row r="1066" spans="7:8" x14ac:dyDescent="0.25">
      <c r="G1066" s="62"/>
      <c r="H1066" s="62"/>
    </row>
    <row r="1067" spans="7:8" x14ac:dyDescent="0.25">
      <c r="G1067" s="62"/>
      <c r="H1067" s="62"/>
    </row>
    <row r="1068" spans="7:8" x14ac:dyDescent="0.25">
      <c r="G1068" s="62"/>
      <c r="H1068" s="62"/>
    </row>
    <row r="1069" spans="7:8" x14ac:dyDescent="0.25">
      <c r="G1069" s="62"/>
      <c r="H1069" s="62"/>
    </row>
    <row r="1070" spans="7:8" x14ac:dyDescent="0.25">
      <c r="G1070" s="62"/>
      <c r="H1070" s="62"/>
    </row>
    <row r="1071" spans="7:8" x14ac:dyDescent="0.25">
      <c r="G1071" s="62"/>
      <c r="H1071" s="62"/>
    </row>
    <row r="1072" spans="7:8" x14ac:dyDescent="0.25">
      <c r="G1072" s="62"/>
      <c r="H1072" s="62"/>
    </row>
    <row r="1073" spans="7:8" x14ac:dyDescent="0.25">
      <c r="G1073" s="62"/>
      <c r="H1073" s="62"/>
    </row>
    <row r="1074" spans="7:8" x14ac:dyDescent="0.25">
      <c r="G1074" s="62"/>
      <c r="H1074" s="62"/>
    </row>
    <row r="1075" spans="7:8" x14ac:dyDescent="0.25">
      <c r="G1075" s="62"/>
      <c r="H1075" s="62"/>
    </row>
    <row r="1076" spans="7:8" x14ac:dyDescent="0.25">
      <c r="G1076" s="62"/>
      <c r="H1076" s="62"/>
    </row>
    <row r="1077" spans="7:8" x14ac:dyDescent="0.25">
      <c r="G1077" s="62"/>
      <c r="H1077" s="62"/>
    </row>
    <row r="1078" spans="7:8" x14ac:dyDescent="0.25">
      <c r="G1078" s="62"/>
      <c r="H1078" s="62"/>
    </row>
    <row r="1079" spans="7:8" x14ac:dyDescent="0.25">
      <c r="G1079" s="62"/>
      <c r="H1079" s="62"/>
    </row>
    <row r="1080" spans="7:8" x14ac:dyDescent="0.25">
      <c r="G1080" s="62"/>
      <c r="H1080" s="62"/>
    </row>
    <row r="1081" spans="7:8" x14ac:dyDescent="0.25">
      <c r="G1081" s="62"/>
      <c r="H1081" s="62"/>
    </row>
    <row r="1082" spans="7:8" x14ac:dyDescent="0.25">
      <c r="G1082" s="62"/>
      <c r="H1082" s="62"/>
    </row>
    <row r="1083" spans="7:8" x14ac:dyDescent="0.25">
      <c r="G1083" s="62"/>
      <c r="H1083" s="62"/>
    </row>
    <row r="1084" spans="7:8" x14ac:dyDescent="0.25">
      <c r="G1084" s="62"/>
      <c r="H1084" s="62"/>
    </row>
    <row r="1085" spans="7:8" x14ac:dyDescent="0.25">
      <c r="G1085" s="62"/>
      <c r="H1085" s="62"/>
    </row>
    <row r="1086" spans="7:8" x14ac:dyDescent="0.25">
      <c r="G1086" s="62"/>
      <c r="H1086" s="62"/>
    </row>
    <row r="1087" spans="7:8" x14ac:dyDescent="0.25">
      <c r="G1087" s="62"/>
      <c r="H1087" s="62"/>
    </row>
    <row r="1088" spans="7:8" x14ac:dyDescent="0.25">
      <c r="G1088" s="62"/>
      <c r="H1088" s="62"/>
    </row>
    <row r="1089" spans="7:8" x14ac:dyDescent="0.25">
      <c r="G1089" s="62"/>
      <c r="H1089" s="62"/>
    </row>
    <row r="1090" spans="7:8" x14ac:dyDescent="0.25">
      <c r="G1090" s="62"/>
      <c r="H1090" s="62"/>
    </row>
    <row r="1091" spans="7:8" x14ac:dyDescent="0.25">
      <c r="G1091" s="62"/>
      <c r="H1091" s="62"/>
    </row>
    <row r="1092" spans="7:8" x14ac:dyDescent="0.25">
      <c r="G1092" s="62"/>
      <c r="H1092" s="62"/>
    </row>
    <row r="1093" spans="7:8" x14ac:dyDescent="0.25">
      <c r="G1093" s="62"/>
      <c r="H1093" s="62"/>
    </row>
    <row r="1094" spans="7:8" x14ac:dyDescent="0.25">
      <c r="G1094" s="62"/>
      <c r="H1094" s="62"/>
    </row>
    <row r="1095" spans="7:8" x14ac:dyDescent="0.25">
      <c r="G1095" s="62"/>
      <c r="H1095" s="62"/>
    </row>
    <row r="1096" spans="7:8" x14ac:dyDescent="0.25">
      <c r="G1096" s="62"/>
      <c r="H1096" s="62"/>
    </row>
    <row r="1097" spans="7:8" x14ac:dyDescent="0.25">
      <c r="G1097" s="62"/>
      <c r="H1097" s="62"/>
    </row>
    <row r="1098" spans="7:8" x14ac:dyDescent="0.25">
      <c r="G1098" s="62"/>
      <c r="H1098" s="62"/>
    </row>
    <row r="1099" spans="7:8" x14ac:dyDescent="0.25">
      <c r="G1099" s="62"/>
      <c r="H1099" s="62"/>
    </row>
    <row r="1100" spans="7:8" x14ac:dyDescent="0.25">
      <c r="G1100" s="62"/>
      <c r="H1100" s="62"/>
    </row>
    <row r="1101" spans="7:8" x14ac:dyDescent="0.25">
      <c r="G1101" s="62"/>
      <c r="H1101" s="62"/>
    </row>
    <row r="1102" spans="7:8" x14ac:dyDescent="0.25">
      <c r="G1102" s="62"/>
      <c r="H1102" s="62"/>
    </row>
    <row r="1103" spans="7:8" x14ac:dyDescent="0.25">
      <c r="G1103" s="62"/>
      <c r="H1103" s="62"/>
    </row>
    <row r="1104" spans="7:8" x14ac:dyDescent="0.25">
      <c r="G1104" s="62"/>
      <c r="H1104" s="62"/>
    </row>
    <row r="1105" spans="7:8" x14ac:dyDescent="0.25">
      <c r="G1105" s="62"/>
      <c r="H1105" s="62"/>
    </row>
    <row r="1106" spans="7:8" x14ac:dyDescent="0.25">
      <c r="G1106" s="62"/>
      <c r="H1106" s="62"/>
    </row>
    <row r="1107" spans="7:8" x14ac:dyDescent="0.25">
      <c r="G1107" s="62"/>
      <c r="H1107" s="62"/>
    </row>
    <row r="1108" spans="7:8" x14ac:dyDescent="0.25">
      <c r="G1108" s="62"/>
      <c r="H1108" s="62"/>
    </row>
    <row r="1109" spans="7:8" x14ac:dyDescent="0.25">
      <c r="G1109" s="62"/>
      <c r="H1109" s="62"/>
    </row>
    <row r="1110" spans="7:8" x14ac:dyDescent="0.25">
      <c r="G1110" s="62"/>
      <c r="H1110" s="62"/>
    </row>
    <row r="1111" spans="7:8" x14ac:dyDescent="0.25">
      <c r="G1111" s="62"/>
      <c r="H1111" s="62"/>
    </row>
    <row r="1112" spans="7:8" x14ac:dyDescent="0.25">
      <c r="G1112" s="62"/>
      <c r="H1112" s="62"/>
    </row>
    <row r="1113" spans="7:8" x14ac:dyDescent="0.25">
      <c r="G1113" s="62"/>
      <c r="H1113" s="62"/>
    </row>
    <row r="1114" spans="7:8" x14ac:dyDescent="0.25">
      <c r="G1114" s="62"/>
      <c r="H1114" s="62"/>
    </row>
    <row r="1115" spans="7:8" x14ac:dyDescent="0.25">
      <c r="G1115" s="62"/>
      <c r="H1115" s="62"/>
    </row>
    <row r="1116" spans="7:8" x14ac:dyDescent="0.25">
      <c r="G1116" s="62"/>
      <c r="H1116" s="62"/>
    </row>
    <row r="1117" spans="7:8" x14ac:dyDescent="0.25">
      <c r="G1117" s="62"/>
      <c r="H1117" s="62"/>
    </row>
    <row r="1118" spans="7:8" x14ac:dyDescent="0.25">
      <c r="G1118" s="62"/>
      <c r="H1118" s="62"/>
    </row>
    <row r="1119" spans="7:8" x14ac:dyDescent="0.25">
      <c r="G1119" s="62"/>
      <c r="H1119" s="62"/>
    </row>
    <row r="1120" spans="7:8" x14ac:dyDescent="0.25">
      <c r="G1120" s="62"/>
      <c r="H1120" s="62"/>
    </row>
    <row r="1121" spans="7:8" x14ac:dyDescent="0.25">
      <c r="G1121" s="62"/>
      <c r="H1121" s="62"/>
    </row>
    <row r="1122" spans="7:8" x14ac:dyDescent="0.25">
      <c r="G1122" s="62"/>
      <c r="H1122" s="62"/>
    </row>
    <row r="1123" spans="7:8" x14ac:dyDescent="0.25">
      <c r="G1123" s="62"/>
      <c r="H1123" s="62"/>
    </row>
    <row r="1124" spans="7:8" x14ac:dyDescent="0.25">
      <c r="G1124" s="62"/>
      <c r="H1124" s="62"/>
    </row>
    <row r="1125" spans="7:8" x14ac:dyDescent="0.25">
      <c r="G1125" s="62"/>
      <c r="H1125" s="62"/>
    </row>
    <row r="1126" spans="7:8" x14ac:dyDescent="0.25">
      <c r="G1126" s="62"/>
      <c r="H1126" s="62"/>
    </row>
    <row r="1127" spans="7:8" x14ac:dyDescent="0.25">
      <c r="G1127" s="62"/>
      <c r="H1127" s="62"/>
    </row>
    <row r="1128" spans="7:8" x14ac:dyDescent="0.25">
      <c r="G1128" s="62"/>
      <c r="H1128" s="62"/>
    </row>
    <row r="1129" spans="7:8" x14ac:dyDescent="0.25">
      <c r="G1129" s="62"/>
      <c r="H1129" s="62"/>
    </row>
    <row r="1130" spans="7:8" x14ac:dyDescent="0.25">
      <c r="G1130" s="62"/>
      <c r="H1130" s="62"/>
    </row>
    <row r="1131" spans="7:8" x14ac:dyDescent="0.25">
      <c r="G1131" s="62"/>
      <c r="H1131" s="62"/>
    </row>
    <row r="1132" spans="7:8" x14ac:dyDescent="0.25">
      <c r="G1132" s="62"/>
      <c r="H1132" s="62"/>
    </row>
    <row r="1133" spans="7:8" x14ac:dyDescent="0.25">
      <c r="G1133" s="62"/>
      <c r="H1133" s="62"/>
    </row>
    <row r="1134" spans="7:8" x14ac:dyDescent="0.25">
      <c r="G1134" s="62"/>
      <c r="H1134" s="62"/>
    </row>
    <row r="1135" spans="7:8" x14ac:dyDescent="0.25">
      <c r="G1135" s="62"/>
      <c r="H1135" s="62"/>
    </row>
    <row r="1136" spans="7:8" x14ac:dyDescent="0.25">
      <c r="G1136" s="62"/>
      <c r="H1136" s="62"/>
    </row>
    <row r="1137" spans="7:8" x14ac:dyDescent="0.25">
      <c r="G1137" s="62"/>
      <c r="H1137" s="62"/>
    </row>
    <row r="1138" spans="7:8" x14ac:dyDescent="0.25">
      <c r="G1138" s="62"/>
      <c r="H1138" s="62"/>
    </row>
    <row r="1139" spans="7:8" x14ac:dyDescent="0.25">
      <c r="G1139" s="62"/>
      <c r="H1139" s="62"/>
    </row>
    <row r="1140" spans="7:8" x14ac:dyDescent="0.25">
      <c r="G1140" s="62"/>
      <c r="H1140" s="62"/>
    </row>
    <row r="1141" spans="7:8" x14ac:dyDescent="0.25">
      <c r="G1141" s="62"/>
      <c r="H1141" s="62"/>
    </row>
    <row r="1142" spans="7:8" x14ac:dyDescent="0.25">
      <c r="G1142" s="62"/>
      <c r="H1142" s="62"/>
    </row>
    <row r="1143" spans="7:8" x14ac:dyDescent="0.25">
      <c r="G1143" s="62"/>
      <c r="H1143" s="62"/>
    </row>
    <row r="1144" spans="7:8" x14ac:dyDescent="0.25">
      <c r="G1144" s="62"/>
      <c r="H1144" s="62"/>
    </row>
    <row r="1145" spans="7:8" x14ac:dyDescent="0.25">
      <c r="G1145" s="62"/>
      <c r="H1145" s="62"/>
    </row>
    <row r="1146" spans="7:8" x14ac:dyDescent="0.25">
      <c r="G1146" s="62"/>
      <c r="H1146" s="62"/>
    </row>
    <row r="1147" spans="7:8" x14ac:dyDescent="0.25">
      <c r="G1147" s="62"/>
      <c r="H1147" s="62"/>
    </row>
    <row r="1148" spans="7:8" x14ac:dyDescent="0.25">
      <c r="G1148" s="62"/>
      <c r="H1148" s="62"/>
    </row>
    <row r="1149" spans="7:8" x14ac:dyDescent="0.25">
      <c r="G1149" s="62"/>
      <c r="H1149" s="62"/>
    </row>
    <row r="1150" spans="7:8" x14ac:dyDescent="0.25">
      <c r="G1150" s="62"/>
      <c r="H1150" s="62"/>
    </row>
    <row r="1151" spans="7:8" x14ac:dyDescent="0.25">
      <c r="G1151" s="62"/>
      <c r="H1151" s="62"/>
    </row>
    <row r="1152" spans="7:8" x14ac:dyDescent="0.25">
      <c r="G1152" s="62"/>
      <c r="H1152" s="62"/>
    </row>
    <row r="1153" spans="7:8" x14ac:dyDescent="0.25">
      <c r="G1153" s="62"/>
      <c r="H1153" s="62"/>
    </row>
    <row r="1154" spans="7:8" x14ac:dyDescent="0.25">
      <c r="G1154" s="62"/>
      <c r="H1154" s="62"/>
    </row>
    <row r="1155" spans="7:8" x14ac:dyDescent="0.25">
      <c r="G1155" s="62"/>
      <c r="H1155" s="62"/>
    </row>
    <row r="1156" spans="7:8" x14ac:dyDescent="0.25">
      <c r="G1156" s="62"/>
      <c r="H1156" s="62"/>
    </row>
    <row r="1157" spans="7:8" x14ac:dyDescent="0.25">
      <c r="G1157" s="62"/>
      <c r="H1157" s="62"/>
    </row>
    <row r="1158" spans="7:8" x14ac:dyDescent="0.25">
      <c r="G1158" s="62"/>
      <c r="H1158" s="62"/>
    </row>
    <row r="1159" spans="7:8" x14ac:dyDescent="0.25">
      <c r="G1159" s="62"/>
      <c r="H1159" s="62"/>
    </row>
    <row r="1160" spans="7:8" x14ac:dyDescent="0.25">
      <c r="G1160" s="62"/>
      <c r="H1160" s="62"/>
    </row>
    <row r="1161" spans="7:8" x14ac:dyDescent="0.25">
      <c r="G1161" s="62"/>
      <c r="H1161" s="62"/>
    </row>
    <row r="1162" spans="7:8" x14ac:dyDescent="0.25">
      <c r="G1162" s="62"/>
      <c r="H1162" s="62"/>
    </row>
    <row r="1163" spans="7:8" x14ac:dyDescent="0.25">
      <c r="G1163" s="62"/>
      <c r="H1163" s="62"/>
    </row>
    <row r="1164" spans="7:8" x14ac:dyDescent="0.25">
      <c r="G1164" s="62"/>
      <c r="H1164" s="62"/>
    </row>
    <row r="1165" spans="7:8" x14ac:dyDescent="0.25">
      <c r="G1165" s="62"/>
      <c r="H1165" s="62"/>
    </row>
    <row r="1166" spans="7:8" x14ac:dyDescent="0.25">
      <c r="G1166" s="62"/>
      <c r="H1166" s="62"/>
    </row>
    <row r="1167" spans="7:8" x14ac:dyDescent="0.25">
      <c r="G1167" s="62"/>
      <c r="H1167" s="62"/>
    </row>
    <row r="1168" spans="7:8" x14ac:dyDescent="0.25">
      <c r="G1168" s="62"/>
      <c r="H1168" s="62"/>
    </row>
    <row r="1169" spans="7:8" x14ac:dyDescent="0.25">
      <c r="G1169" s="62"/>
      <c r="H1169" s="62"/>
    </row>
    <row r="1170" spans="7:8" x14ac:dyDescent="0.25">
      <c r="G1170" s="62"/>
      <c r="H1170" s="62"/>
    </row>
    <row r="1171" spans="7:8" x14ac:dyDescent="0.25">
      <c r="G1171" s="62"/>
      <c r="H1171" s="62"/>
    </row>
    <row r="1172" spans="7:8" x14ac:dyDescent="0.25">
      <c r="G1172" s="62"/>
      <c r="H1172" s="62"/>
    </row>
    <row r="1173" spans="7:8" x14ac:dyDescent="0.25">
      <c r="G1173" s="62"/>
      <c r="H1173" s="62"/>
    </row>
    <row r="1174" spans="7:8" x14ac:dyDescent="0.25">
      <c r="G1174" s="62"/>
      <c r="H1174" s="62"/>
    </row>
    <row r="1175" spans="7:8" x14ac:dyDescent="0.25">
      <c r="G1175" s="62"/>
      <c r="H1175" s="62"/>
    </row>
    <row r="1176" spans="7:8" x14ac:dyDescent="0.25">
      <c r="G1176" s="62"/>
      <c r="H1176" s="62"/>
    </row>
    <row r="1177" spans="7:8" x14ac:dyDescent="0.25">
      <c r="G1177" s="62"/>
      <c r="H1177" s="62"/>
    </row>
    <row r="1178" spans="7:8" x14ac:dyDescent="0.25">
      <c r="G1178" s="62"/>
      <c r="H1178" s="62"/>
    </row>
    <row r="1179" spans="7:8" x14ac:dyDescent="0.25">
      <c r="G1179" s="62"/>
      <c r="H1179" s="62"/>
    </row>
    <row r="1180" spans="7:8" x14ac:dyDescent="0.25">
      <c r="G1180" s="62"/>
      <c r="H1180" s="62"/>
    </row>
    <row r="1181" spans="7:8" x14ac:dyDescent="0.25">
      <c r="G1181" s="62"/>
      <c r="H1181" s="62"/>
    </row>
    <row r="1182" spans="7:8" x14ac:dyDescent="0.25">
      <c r="G1182" s="62"/>
      <c r="H1182" s="62"/>
    </row>
    <row r="1183" spans="7:8" x14ac:dyDescent="0.25">
      <c r="G1183" s="62"/>
      <c r="H1183" s="62"/>
    </row>
    <row r="1184" spans="7:8" x14ac:dyDescent="0.25">
      <c r="G1184" s="62"/>
      <c r="H1184" s="62"/>
    </row>
    <row r="1185" spans="7:8" x14ac:dyDescent="0.25">
      <c r="G1185" s="62"/>
      <c r="H1185" s="62"/>
    </row>
    <row r="1186" spans="7:8" x14ac:dyDescent="0.25">
      <c r="G1186" s="62"/>
      <c r="H1186" s="62"/>
    </row>
    <row r="1187" spans="7:8" x14ac:dyDescent="0.25">
      <c r="G1187" s="62"/>
      <c r="H1187" s="62"/>
    </row>
    <row r="1188" spans="7:8" x14ac:dyDescent="0.25">
      <c r="G1188" s="62"/>
      <c r="H1188" s="62"/>
    </row>
    <row r="1189" spans="7:8" x14ac:dyDescent="0.25">
      <c r="G1189" s="62"/>
      <c r="H1189" s="62"/>
    </row>
    <row r="1190" spans="7:8" x14ac:dyDescent="0.25">
      <c r="G1190" s="62"/>
      <c r="H1190" s="62"/>
    </row>
    <row r="1191" spans="7:8" x14ac:dyDescent="0.25">
      <c r="G1191" s="62"/>
      <c r="H1191" s="62"/>
    </row>
    <row r="1192" spans="7:8" x14ac:dyDescent="0.25">
      <c r="G1192" s="62"/>
      <c r="H1192" s="62"/>
    </row>
    <row r="1193" spans="7:8" x14ac:dyDescent="0.25">
      <c r="G1193" s="62"/>
      <c r="H1193" s="62"/>
    </row>
    <row r="1194" spans="7:8" x14ac:dyDescent="0.25">
      <c r="G1194" s="62"/>
      <c r="H1194" s="62"/>
    </row>
    <row r="1195" spans="7:8" x14ac:dyDescent="0.25">
      <c r="G1195" s="62"/>
      <c r="H1195" s="62"/>
    </row>
    <row r="1196" spans="7:8" x14ac:dyDescent="0.25">
      <c r="G1196" s="62"/>
      <c r="H1196" s="62"/>
    </row>
    <row r="1197" spans="7:8" x14ac:dyDescent="0.25">
      <c r="G1197" s="62"/>
      <c r="H1197" s="62"/>
    </row>
    <row r="1198" spans="7:8" x14ac:dyDescent="0.25">
      <c r="G1198" s="62"/>
      <c r="H1198" s="62"/>
    </row>
    <row r="1199" spans="7:8" x14ac:dyDescent="0.25">
      <c r="G1199" s="62"/>
      <c r="H1199" s="62"/>
    </row>
    <row r="1200" spans="7:8" x14ac:dyDescent="0.25">
      <c r="G1200" s="62"/>
      <c r="H1200" s="62"/>
    </row>
    <row r="1201" spans="7:8" x14ac:dyDescent="0.25">
      <c r="G1201" s="62"/>
      <c r="H1201" s="62"/>
    </row>
    <row r="1202" spans="7:8" x14ac:dyDescent="0.25">
      <c r="G1202" s="62"/>
      <c r="H1202" s="62"/>
    </row>
    <row r="1203" spans="7:8" x14ac:dyDescent="0.25">
      <c r="G1203" s="62"/>
      <c r="H1203" s="62"/>
    </row>
    <row r="1204" spans="7:8" x14ac:dyDescent="0.25">
      <c r="G1204" s="62"/>
      <c r="H1204" s="62"/>
    </row>
    <row r="1205" spans="7:8" x14ac:dyDescent="0.25">
      <c r="G1205" s="62"/>
      <c r="H1205" s="62"/>
    </row>
    <row r="1206" spans="7:8" x14ac:dyDescent="0.25">
      <c r="G1206" s="62"/>
      <c r="H1206" s="62"/>
    </row>
    <row r="1207" spans="7:8" x14ac:dyDescent="0.25">
      <c r="G1207" s="62"/>
      <c r="H1207" s="62"/>
    </row>
    <row r="1208" spans="7:8" x14ac:dyDescent="0.25">
      <c r="G1208" s="62"/>
      <c r="H1208" s="62"/>
    </row>
    <row r="1209" spans="7:8" x14ac:dyDescent="0.25">
      <c r="G1209" s="62"/>
      <c r="H1209" s="62"/>
    </row>
    <row r="1210" spans="7:8" x14ac:dyDescent="0.25">
      <c r="G1210" s="62"/>
      <c r="H1210" s="62"/>
    </row>
    <row r="1211" spans="7:8" x14ac:dyDescent="0.25">
      <c r="G1211" s="62"/>
      <c r="H1211" s="62"/>
    </row>
    <row r="1212" spans="7:8" x14ac:dyDescent="0.25">
      <c r="G1212" s="62"/>
      <c r="H1212" s="62"/>
    </row>
    <row r="1213" spans="7:8" x14ac:dyDescent="0.25">
      <c r="G1213" s="62"/>
      <c r="H1213" s="62"/>
    </row>
    <row r="1214" spans="7:8" x14ac:dyDescent="0.25">
      <c r="G1214" s="62"/>
      <c r="H1214" s="62"/>
    </row>
    <row r="1215" spans="7:8" x14ac:dyDescent="0.25">
      <c r="G1215" s="62"/>
      <c r="H1215" s="62"/>
    </row>
    <row r="1216" spans="7:8" x14ac:dyDescent="0.25">
      <c r="G1216" s="62"/>
      <c r="H1216" s="62"/>
    </row>
    <row r="1217" spans="7:8" x14ac:dyDescent="0.25">
      <c r="G1217" s="62"/>
      <c r="H1217" s="62"/>
    </row>
    <row r="1218" spans="7:8" x14ac:dyDescent="0.25">
      <c r="G1218" s="62"/>
      <c r="H1218" s="62"/>
    </row>
    <row r="1219" spans="7:8" x14ac:dyDescent="0.25">
      <c r="G1219" s="62"/>
      <c r="H1219" s="62"/>
    </row>
    <row r="1220" spans="7:8" x14ac:dyDescent="0.25">
      <c r="G1220" s="62"/>
      <c r="H1220" s="62"/>
    </row>
    <row r="1221" spans="7:8" x14ac:dyDescent="0.25">
      <c r="G1221" s="62"/>
      <c r="H1221" s="62"/>
    </row>
    <row r="1222" spans="7:8" x14ac:dyDescent="0.25">
      <c r="G1222" s="62"/>
      <c r="H1222" s="62"/>
    </row>
    <row r="1223" spans="7:8" x14ac:dyDescent="0.25">
      <c r="G1223" s="62"/>
      <c r="H1223" s="62"/>
    </row>
    <row r="1224" spans="7:8" x14ac:dyDescent="0.25">
      <c r="G1224" s="62"/>
      <c r="H1224" s="62"/>
    </row>
    <row r="1225" spans="7:8" x14ac:dyDescent="0.25">
      <c r="G1225" s="62"/>
      <c r="H1225" s="62"/>
    </row>
    <row r="1226" spans="7:8" x14ac:dyDescent="0.25">
      <c r="G1226" s="62"/>
      <c r="H1226" s="62"/>
    </row>
    <row r="1227" spans="7:8" x14ac:dyDescent="0.25">
      <c r="G1227" s="62"/>
      <c r="H1227" s="62"/>
    </row>
    <row r="1228" spans="7:8" x14ac:dyDescent="0.25">
      <c r="G1228" s="62"/>
      <c r="H1228" s="62"/>
    </row>
    <row r="1229" spans="7:8" x14ac:dyDescent="0.25">
      <c r="G1229" s="62"/>
      <c r="H1229" s="62"/>
    </row>
    <row r="1230" spans="7:8" x14ac:dyDescent="0.25">
      <c r="G1230" s="62"/>
      <c r="H1230" s="62"/>
    </row>
    <row r="1231" spans="7:8" x14ac:dyDescent="0.25">
      <c r="G1231" s="62"/>
      <c r="H1231" s="62"/>
    </row>
    <row r="1232" spans="7:8" x14ac:dyDescent="0.25">
      <c r="G1232" s="62"/>
      <c r="H1232" s="62"/>
    </row>
    <row r="1233" spans="7:8" x14ac:dyDescent="0.25">
      <c r="G1233" s="62"/>
      <c r="H1233" s="62"/>
    </row>
    <row r="1234" spans="7:8" x14ac:dyDescent="0.25">
      <c r="G1234" s="62"/>
      <c r="H1234" s="62"/>
    </row>
    <row r="1235" spans="7:8" x14ac:dyDescent="0.25">
      <c r="G1235" s="62"/>
      <c r="H1235" s="62"/>
    </row>
    <row r="1236" spans="7:8" x14ac:dyDescent="0.25">
      <c r="G1236" s="62"/>
      <c r="H1236" s="62"/>
    </row>
    <row r="1237" spans="7:8" x14ac:dyDescent="0.25">
      <c r="G1237" s="62"/>
      <c r="H1237" s="62"/>
    </row>
    <row r="1238" spans="7:8" x14ac:dyDescent="0.25">
      <c r="G1238" s="62"/>
      <c r="H1238" s="62"/>
    </row>
    <row r="1239" spans="7:8" x14ac:dyDescent="0.25">
      <c r="G1239" s="62"/>
      <c r="H1239" s="62"/>
    </row>
    <row r="1240" spans="7:8" x14ac:dyDescent="0.25">
      <c r="G1240" s="62"/>
      <c r="H1240" s="62"/>
    </row>
    <row r="1241" spans="7:8" x14ac:dyDescent="0.25">
      <c r="G1241" s="62"/>
      <c r="H1241" s="62"/>
    </row>
    <row r="1242" spans="7:8" x14ac:dyDescent="0.25">
      <c r="G1242" s="62"/>
      <c r="H1242" s="62"/>
    </row>
    <row r="1243" spans="7:8" x14ac:dyDescent="0.25">
      <c r="G1243" s="62"/>
      <c r="H1243" s="62"/>
    </row>
    <row r="1244" spans="7:8" x14ac:dyDescent="0.25">
      <c r="G1244" s="62"/>
      <c r="H1244" s="62"/>
    </row>
    <row r="1245" spans="7:8" x14ac:dyDescent="0.25">
      <c r="G1245" s="62"/>
      <c r="H1245" s="62"/>
    </row>
    <row r="1246" spans="7:8" x14ac:dyDescent="0.25">
      <c r="G1246" s="62"/>
      <c r="H1246" s="62"/>
    </row>
    <row r="1247" spans="7:8" x14ac:dyDescent="0.25">
      <c r="G1247" s="62"/>
      <c r="H1247" s="62"/>
    </row>
    <row r="1248" spans="7:8" x14ac:dyDescent="0.25">
      <c r="G1248" s="62"/>
      <c r="H1248" s="62"/>
    </row>
    <row r="1249" spans="7:8" x14ac:dyDescent="0.25">
      <c r="G1249" s="62"/>
      <c r="H1249" s="62"/>
    </row>
    <row r="1250" spans="7:8" x14ac:dyDescent="0.25">
      <c r="G1250" s="62"/>
      <c r="H1250" s="62"/>
    </row>
    <row r="1251" spans="7:8" x14ac:dyDescent="0.25">
      <c r="G1251" s="62"/>
      <c r="H1251" s="62"/>
    </row>
    <row r="1252" spans="7:8" x14ac:dyDescent="0.25">
      <c r="G1252" s="62"/>
      <c r="H1252" s="62"/>
    </row>
    <row r="1253" spans="7:8" x14ac:dyDescent="0.25">
      <c r="G1253" s="62"/>
      <c r="H1253" s="62"/>
    </row>
    <row r="1254" spans="7:8" x14ac:dyDescent="0.25">
      <c r="G1254" s="62"/>
      <c r="H1254" s="62"/>
    </row>
    <row r="1255" spans="7:8" x14ac:dyDescent="0.25">
      <c r="G1255" s="62"/>
      <c r="H1255" s="62"/>
    </row>
    <row r="1256" spans="7:8" x14ac:dyDescent="0.25">
      <c r="G1256" s="62"/>
      <c r="H1256" s="62"/>
    </row>
    <row r="1257" spans="7:8" x14ac:dyDescent="0.25">
      <c r="G1257" s="62"/>
      <c r="H1257" s="62"/>
    </row>
    <row r="1258" spans="7:8" x14ac:dyDescent="0.25">
      <c r="G1258" s="62"/>
      <c r="H1258" s="62"/>
    </row>
    <row r="1259" spans="7:8" x14ac:dyDescent="0.25">
      <c r="G1259" s="62"/>
      <c r="H1259" s="62"/>
    </row>
    <row r="1260" spans="7:8" x14ac:dyDescent="0.25">
      <c r="G1260" s="62"/>
      <c r="H1260" s="62"/>
    </row>
    <row r="1261" spans="7:8" x14ac:dyDescent="0.25">
      <c r="G1261" s="62"/>
      <c r="H1261" s="62"/>
    </row>
    <row r="1262" spans="7:8" x14ac:dyDescent="0.25">
      <c r="G1262" s="62"/>
      <c r="H1262" s="62"/>
    </row>
    <row r="1263" spans="7:8" x14ac:dyDescent="0.25">
      <c r="G1263" s="62"/>
      <c r="H1263" s="62"/>
    </row>
    <row r="1264" spans="7:8" x14ac:dyDescent="0.25">
      <c r="G1264" s="62"/>
      <c r="H1264" s="62"/>
    </row>
    <row r="1265" spans="7:8" x14ac:dyDescent="0.25">
      <c r="G1265" s="62"/>
      <c r="H1265" s="62"/>
    </row>
    <row r="1266" spans="7:8" x14ac:dyDescent="0.25">
      <c r="G1266" s="62"/>
      <c r="H1266" s="62"/>
    </row>
    <row r="1267" spans="7:8" x14ac:dyDescent="0.25">
      <c r="G1267" s="62"/>
      <c r="H1267" s="62"/>
    </row>
    <row r="1268" spans="7:8" x14ac:dyDescent="0.25">
      <c r="G1268" s="62"/>
      <c r="H1268" s="62"/>
    </row>
    <row r="1269" spans="7:8" x14ac:dyDescent="0.25">
      <c r="G1269" s="62"/>
      <c r="H1269" s="62"/>
    </row>
    <row r="1270" spans="7:8" x14ac:dyDescent="0.25">
      <c r="G1270" s="62"/>
      <c r="H1270" s="62"/>
    </row>
    <row r="1271" spans="7:8" x14ac:dyDescent="0.25">
      <c r="G1271" s="62"/>
      <c r="H1271" s="62"/>
    </row>
    <row r="1272" spans="7:8" x14ac:dyDescent="0.25">
      <c r="G1272" s="62"/>
      <c r="H1272" s="62"/>
    </row>
    <row r="1273" spans="7:8" x14ac:dyDescent="0.25">
      <c r="G1273" s="62"/>
      <c r="H1273" s="62"/>
    </row>
    <row r="1274" spans="7:8" x14ac:dyDescent="0.25">
      <c r="G1274" s="62"/>
      <c r="H1274" s="62"/>
    </row>
    <row r="1275" spans="7:8" x14ac:dyDescent="0.25">
      <c r="G1275" s="62"/>
      <c r="H1275" s="62"/>
    </row>
    <row r="1276" spans="7:8" x14ac:dyDescent="0.25">
      <c r="G1276" s="62"/>
      <c r="H1276" s="62"/>
    </row>
    <row r="1277" spans="7:8" x14ac:dyDescent="0.25">
      <c r="G1277" s="62"/>
      <c r="H1277" s="62"/>
    </row>
    <row r="1278" spans="7:8" x14ac:dyDescent="0.25">
      <c r="G1278" s="62"/>
      <c r="H1278" s="62"/>
    </row>
    <row r="1279" spans="7:8" x14ac:dyDescent="0.25">
      <c r="G1279" s="62"/>
      <c r="H1279" s="62"/>
    </row>
    <row r="1280" spans="7:8" x14ac:dyDescent="0.25">
      <c r="G1280" s="62"/>
      <c r="H1280" s="62"/>
    </row>
    <row r="1281" spans="7:8" x14ac:dyDescent="0.25">
      <c r="G1281" s="62"/>
      <c r="H1281" s="62"/>
    </row>
    <row r="1282" spans="7:8" x14ac:dyDescent="0.25">
      <c r="G1282" s="62"/>
      <c r="H1282" s="62"/>
    </row>
    <row r="1283" spans="7:8" x14ac:dyDescent="0.25">
      <c r="G1283" s="62"/>
      <c r="H1283" s="62"/>
    </row>
    <row r="1284" spans="7:8" x14ac:dyDescent="0.25">
      <c r="G1284" s="62"/>
      <c r="H1284" s="62"/>
    </row>
    <row r="1285" spans="7:8" x14ac:dyDescent="0.25">
      <c r="G1285" s="62"/>
      <c r="H1285" s="62"/>
    </row>
    <row r="1286" spans="7:8" x14ac:dyDescent="0.25">
      <c r="G1286" s="62"/>
      <c r="H1286" s="62"/>
    </row>
    <row r="1287" spans="7:8" x14ac:dyDescent="0.25">
      <c r="G1287" s="62"/>
      <c r="H1287" s="62"/>
    </row>
    <row r="1288" spans="7:8" x14ac:dyDescent="0.25">
      <c r="G1288" s="62"/>
      <c r="H1288" s="62"/>
    </row>
    <row r="1289" spans="7:8" x14ac:dyDescent="0.25">
      <c r="G1289" s="62"/>
      <c r="H1289" s="62"/>
    </row>
    <row r="1290" spans="7:8" x14ac:dyDescent="0.25">
      <c r="G1290" s="62"/>
      <c r="H1290" s="62"/>
    </row>
    <row r="1291" spans="7:8" x14ac:dyDescent="0.25">
      <c r="G1291" s="62"/>
      <c r="H1291" s="62"/>
    </row>
    <row r="1292" spans="7:8" x14ac:dyDescent="0.25">
      <c r="G1292" s="62"/>
      <c r="H1292" s="62"/>
    </row>
    <row r="1293" spans="7:8" x14ac:dyDescent="0.25">
      <c r="G1293" s="62"/>
      <c r="H1293" s="62"/>
    </row>
    <row r="1294" spans="7:8" x14ac:dyDescent="0.25">
      <c r="G1294" s="62"/>
      <c r="H1294" s="62"/>
    </row>
    <row r="1295" spans="7:8" x14ac:dyDescent="0.25">
      <c r="G1295" s="62"/>
      <c r="H1295" s="62"/>
    </row>
    <row r="1296" spans="7:8" x14ac:dyDescent="0.25">
      <c r="G1296" s="62"/>
      <c r="H1296" s="62"/>
    </row>
    <row r="1297" spans="7:8" x14ac:dyDescent="0.25">
      <c r="G1297" s="62"/>
      <c r="H1297" s="62"/>
    </row>
    <row r="1298" spans="7:8" x14ac:dyDescent="0.25">
      <c r="G1298" s="62"/>
      <c r="H1298" s="62"/>
    </row>
    <row r="1299" spans="7:8" x14ac:dyDescent="0.25">
      <c r="G1299" s="62"/>
      <c r="H1299" s="62"/>
    </row>
    <row r="1300" spans="7:8" x14ac:dyDescent="0.25">
      <c r="G1300" s="62"/>
      <c r="H1300" s="62"/>
    </row>
    <row r="1301" spans="7:8" x14ac:dyDescent="0.25">
      <c r="G1301" s="62"/>
      <c r="H1301" s="62"/>
    </row>
    <row r="1302" spans="7:8" x14ac:dyDescent="0.25">
      <c r="G1302" s="62"/>
      <c r="H1302" s="62"/>
    </row>
    <row r="1303" spans="7:8" x14ac:dyDescent="0.25">
      <c r="G1303" s="62"/>
      <c r="H1303" s="62"/>
    </row>
    <row r="1304" spans="7:8" x14ac:dyDescent="0.25">
      <c r="G1304" s="62"/>
      <c r="H1304" s="62"/>
    </row>
    <row r="1305" spans="7:8" x14ac:dyDescent="0.25">
      <c r="G1305" s="62"/>
      <c r="H1305" s="62"/>
    </row>
    <row r="1306" spans="7:8" x14ac:dyDescent="0.25">
      <c r="G1306" s="62"/>
      <c r="H1306" s="62"/>
    </row>
    <row r="1307" spans="7:8" x14ac:dyDescent="0.25">
      <c r="G1307" s="62"/>
      <c r="H1307" s="62"/>
    </row>
    <row r="1308" spans="7:8" x14ac:dyDescent="0.25">
      <c r="G1308" s="62"/>
      <c r="H1308" s="62"/>
    </row>
    <row r="1309" spans="7:8" x14ac:dyDescent="0.25">
      <c r="G1309" s="62"/>
      <c r="H1309" s="62"/>
    </row>
    <row r="1310" spans="7:8" x14ac:dyDescent="0.25">
      <c r="G1310" s="62"/>
      <c r="H1310" s="62"/>
    </row>
    <row r="1311" spans="7:8" x14ac:dyDescent="0.25">
      <c r="G1311" s="62"/>
      <c r="H1311" s="62"/>
    </row>
    <row r="1312" spans="7:8" x14ac:dyDescent="0.25">
      <c r="G1312" s="62"/>
      <c r="H1312" s="62"/>
    </row>
    <row r="1313" spans="7:8" x14ac:dyDescent="0.25">
      <c r="G1313" s="62"/>
      <c r="H1313" s="62"/>
    </row>
    <row r="1314" spans="7:8" x14ac:dyDescent="0.25">
      <c r="G1314" s="62"/>
      <c r="H1314" s="62"/>
    </row>
    <row r="1315" spans="7:8" x14ac:dyDescent="0.25">
      <c r="G1315" s="62"/>
      <c r="H1315" s="62"/>
    </row>
    <row r="1316" spans="7:8" x14ac:dyDescent="0.25">
      <c r="G1316" s="62"/>
      <c r="H1316" s="62"/>
    </row>
    <row r="1317" spans="7:8" x14ac:dyDescent="0.25">
      <c r="G1317" s="62"/>
      <c r="H1317" s="62"/>
    </row>
    <row r="1318" spans="7:8" x14ac:dyDescent="0.25">
      <c r="G1318" s="62"/>
      <c r="H1318" s="62"/>
    </row>
    <row r="1319" spans="7:8" x14ac:dyDescent="0.25">
      <c r="G1319" s="62"/>
      <c r="H1319" s="62"/>
    </row>
    <row r="1320" spans="7:8" x14ac:dyDescent="0.25">
      <c r="G1320" s="62"/>
      <c r="H1320" s="62"/>
    </row>
    <row r="1321" spans="7:8" x14ac:dyDescent="0.25">
      <c r="G1321" s="62"/>
      <c r="H1321" s="62"/>
    </row>
    <row r="1322" spans="7:8" x14ac:dyDescent="0.25">
      <c r="G1322" s="62"/>
      <c r="H1322" s="62"/>
    </row>
    <row r="1323" spans="7:8" x14ac:dyDescent="0.25">
      <c r="G1323" s="62"/>
      <c r="H1323" s="62"/>
    </row>
    <row r="1324" spans="7:8" x14ac:dyDescent="0.25">
      <c r="G1324" s="62"/>
      <c r="H1324" s="62"/>
    </row>
    <row r="1325" spans="7:8" x14ac:dyDescent="0.25">
      <c r="G1325" s="62"/>
      <c r="H1325" s="62"/>
    </row>
    <row r="1326" spans="7:8" x14ac:dyDescent="0.25">
      <c r="G1326" s="62"/>
      <c r="H1326" s="62"/>
    </row>
    <row r="1327" spans="7:8" x14ac:dyDescent="0.25">
      <c r="G1327" s="62"/>
      <c r="H1327" s="62"/>
    </row>
    <row r="1328" spans="7:8" x14ac:dyDescent="0.25">
      <c r="G1328" s="62"/>
      <c r="H1328" s="62"/>
    </row>
    <row r="1329" spans="7:8" x14ac:dyDescent="0.25">
      <c r="G1329" s="62"/>
      <c r="H1329" s="62"/>
    </row>
    <row r="1330" spans="7:8" x14ac:dyDescent="0.25">
      <c r="G1330" s="62"/>
      <c r="H1330" s="62"/>
    </row>
    <row r="1331" spans="7:8" x14ac:dyDescent="0.25">
      <c r="G1331" s="62"/>
      <c r="H1331" s="62"/>
    </row>
    <row r="1332" spans="7:8" x14ac:dyDescent="0.25">
      <c r="G1332" s="62"/>
      <c r="H1332" s="62"/>
    </row>
    <row r="1333" spans="7:8" x14ac:dyDescent="0.25">
      <c r="G1333" s="62"/>
      <c r="H1333" s="62"/>
    </row>
    <row r="1334" spans="7:8" x14ac:dyDescent="0.25">
      <c r="G1334" s="62"/>
      <c r="H1334" s="62"/>
    </row>
    <row r="1335" spans="7:8" x14ac:dyDescent="0.25">
      <c r="G1335" s="62"/>
      <c r="H1335" s="62"/>
    </row>
    <row r="1336" spans="7:8" x14ac:dyDescent="0.25">
      <c r="G1336" s="62"/>
      <c r="H1336" s="62"/>
    </row>
    <row r="1337" spans="7:8" x14ac:dyDescent="0.25">
      <c r="G1337" s="62"/>
      <c r="H1337" s="62"/>
    </row>
    <row r="1338" spans="7:8" x14ac:dyDescent="0.25">
      <c r="G1338" s="62"/>
      <c r="H1338" s="62"/>
    </row>
    <row r="1339" spans="7:8" x14ac:dyDescent="0.25">
      <c r="G1339" s="62"/>
      <c r="H1339" s="62"/>
    </row>
    <row r="1340" spans="7:8" x14ac:dyDescent="0.25">
      <c r="G1340" s="62"/>
      <c r="H1340" s="62"/>
    </row>
    <row r="1341" spans="7:8" x14ac:dyDescent="0.25">
      <c r="G1341" s="62"/>
      <c r="H1341" s="62"/>
    </row>
    <row r="1342" spans="7:8" x14ac:dyDescent="0.25">
      <c r="G1342" s="62"/>
      <c r="H1342" s="62"/>
    </row>
    <row r="1343" spans="7:8" x14ac:dyDescent="0.25">
      <c r="G1343" s="62"/>
      <c r="H1343" s="62"/>
    </row>
    <row r="1344" spans="7:8" x14ac:dyDescent="0.25">
      <c r="G1344" s="62"/>
      <c r="H1344" s="62"/>
    </row>
    <row r="1345" spans="7:8" x14ac:dyDescent="0.25">
      <c r="G1345" s="62"/>
      <c r="H1345" s="62"/>
    </row>
    <row r="1346" spans="7:8" x14ac:dyDescent="0.25">
      <c r="G1346" s="62"/>
      <c r="H1346" s="62"/>
    </row>
    <row r="1347" spans="7:8" x14ac:dyDescent="0.25">
      <c r="G1347" s="62"/>
      <c r="H1347" s="62"/>
    </row>
    <row r="1348" spans="7:8" x14ac:dyDescent="0.25">
      <c r="G1348" s="62"/>
      <c r="H1348" s="62"/>
    </row>
    <row r="1349" spans="7:8" x14ac:dyDescent="0.25">
      <c r="G1349" s="62"/>
      <c r="H1349" s="62"/>
    </row>
    <row r="1350" spans="7:8" x14ac:dyDescent="0.25">
      <c r="G1350" s="62"/>
      <c r="H1350" s="62"/>
    </row>
    <row r="1351" spans="7:8" x14ac:dyDescent="0.25">
      <c r="G1351" s="62"/>
      <c r="H1351" s="62"/>
    </row>
    <row r="1352" spans="7:8" x14ac:dyDescent="0.25">
      <c r="G1352" s="62"/>
      <c r="H1352" s="62"/>
    </row>
    <row r="1353" spans="7:8" x14ac:dyDescent="0.25">
      <c r="G1353" s="62"/>
      <c r="H1353" s="62"/>
    </row>
    <row r="1354" spans="7:8" x14ac:dyDescent="0.25">
      <c r="G1354" s="62"/>
      <c r="H1354" s="62"/>
    </row>
    <row r="1355" spans="7:8" x14ac:dyDescent="0.25">
      <c r="G1355" s="62"/>
      <c r="H1355" s="62"/>
    </row>
    <row r="1356" spans="7:8" x14ac:dyDescent="0.25">
      <c r="G1356" s="62"/>
      <c r="H1356" s="62"/>
    </row>
    <row r="1357" spans="7:8" x14ac:dyDescent="0.25">
      <c r="G1357" s="62"/>
      <c r="H1357" s="62"/>
    </row>
    <row r="1358" spans="7:8" x14ac:dyDescent="0.25">
      <c r="G1358" s="62"/>
      <c r="H1358" s="62"/>
    </row>
    <row r="1359" spans="7:8" x14ac:dyDescent="0.25">
      <c r="G1359" s="62"/>
      <c r="H1359" s="62"/>
    </row>
    <row r="1360" spans="7:8" x14ac:dyDescent="0.25">
      <c r="G1360" s="62"/>
      <c r="H1360" s="62"/>
    </row>
    <row r="1361" spans="7:8" x14ac:dyDescent="0.25">
      <c r="G1361" s="62"/>
      <c r="H1361" s="62"/>
    </row>
    <row r="1362" spans="7:8" x14ac:dyDescent="0.25">
      <c r="G1362" s="62"/>
      <c r="H1362" s="62"/>
    </row>
    <row r="1363" spans="7:8" x14ac:dyDescent="0.25">
      <c r="G1363" s="62"/>
      <c r="H1363" s="62"/>
    </row>
    <row r="1364" spans="7:8" x14ac:dyDescent="0.25">
      <c r="G1364" s="62"/>
      <c r="H1364" s="62"/>
    </row>
    <row r="1365" spans="7:8" x14ac:dyDescent="0.25">
      <c r="G1365" s="62"/>
      <c r="H1365" s="62"/>
    </row>
    <row r="1366" spans="7:8" x14ac:dyDescent="0.25">
      <c r="G1366" s="62"/>
      <c r="H1366" s="62"/>
    </row>
    <row r="1367" spans="7:8" x14ac:dyDescent="0.25">
      <c r="G1367" s="62"/>
      <c r="H1367" s="62"/>
    </row>
    <row r="1368" spans="7:8" x14ac:dyDescent="0.25">
      <c r="G1368" s="62"/>
      <c r="H1368" s="62"/>
    </row>
    <row r="1369" spans="7:8" x14ac:dyDescent="0.25">
      <c r="G1369" s="62"/>
      <c r="H1369" s="62"/>
    </row>
    <row r="1370" spans="7:8" x14ac:dyDescent="0.25">
      <c r="G1370" s="62"/>
      <c r="H1370" s="62"/>
    </row>
    <row r="1371" spans="7:8" x14ac:dyDescent="0.25">
      <c r="G1371" s="62"/>
      <c r="H1371" s="62"/>
    </row>
    <row r="1372" spans="7:8" x14ac:dyDescent="0.25">
      <c r="G1372" s="62"/>
      <c r="H1372" s="62"/>
    </row>
    <row r="1373" spans="7:8" x14ac:dyDescent="0.25">
      <c r="G1373" s="62"/>
      <c r="H1373" s="62"/>
    </row>
    <row r="1374" spans="7:8" x14ac:dyDescent="0.25">
      <c r="G1374" s="62"/>
      <c r="H1374" s="62"/>
    </row>
    <row r="1375" spans="7:8" x14ac:dyDescent="0.25">
      <c r="G1375" s="62"/>
      <c r="H1375" s="62"/>
    </row>
    <row r="1376" spans="7:8" x14ac:dyDescent="0.25">
      <c r="G1376" s="62"/>
      <c r="H1376" s="62"/>
    </row>
    <row r="1377" spans="7:8" x14ac:dyDescent="0.25">
      <c r="G1377" s="62"/>
      <c r="H1377" s="62"/>
    </row>
    <row r="1378" spans="7:8" x14ac:dyDescent="0.25">
      <c r="G1378" s="62"/>
      <c r="H1378" s="62"/>
    </row>
    <row r="1379" spans="7:8" x14ac:dyDescent="0.25">
      <c r="G1379" s="62"/>
      <c r="H1379" s="62"/>
    </row>
    <row r="1380" spans="7:8" x14ac:dyDescent="0.25">
      <c r="G1380" s="62"/>
      <c r="H1380" s="62"/>
    </row>
    <row r="1381" spans="7:8" x14ac:dyDescent="0.25">
      <c r="G1381" s="62"/>
      <c r="H1381" s="62"/>
    </row>
    <row r="1382" spans="7:8" x14ac:dyDescent="0.25">
      <c r="G1382" s="62"/>
      <c r="H1382" s="62"/>
    </row>
    <row r="1383" spans="7:8" x14ac:dyDescent="0.25">
      <c r="G1383" s="62"/>
      <c r="H1383" s="62"/>
    </row>
    <row r="1384" spans="7:8" x14ac:dyDescent="0.25">
      <c r="G1384" s="62"/>
      <c r="H1384" s="62"/>
    </row>
    <row r="1385" spans="7:8" x14ac:dyDescent="0.25">
      <c r="G1385" s="62"/>
      <c r="H1385" s="62"/>
    </row>
    <row r="1386" spans="7:8" x14ac:dyDescent="0.25">
      <c r="G1386" s="62"/>
      <c r="H1386" s="62"/>
    </row>
    <row r="1387" spans="7:8" x14ac:dyDescent="0.25">
      <c r="G1387" s="62"/>
      <c r="H1387" s="62"/>
    </row>
    <row r="1388" spans="7:8" x14ac:dyDescent="0.25">
      <c r="G1388" s="62"/>
      <c r="H1388" s="62"/>
    </row>
    <row r="1389" spans="7:8" x14ac:dyDescent="0.25">
      <c r="G1389" s="62"/>
      <c r="H1389" s="62"/>
    </row>
    <row r="1390" spans="7:8" x14ac:dyDescent="0.25">
      <c r="G1390" s="62"/>
      <c r="H1390" s="62"/>
    </row>
    <row r="1391" spans="7:8" x14ac:dyDescent="0.25">
      <c r="G1391" s="62"/>
      <c r="H1391" s="62"/>
    </row>
    <row r="1392" spans="7:8" x14ac:dyDescent="0.25">
      <c r="G1392" s="62"/>
      <c r="H1392" s="62"/>
    </row>
    <row r="1393" spans="7:8" x14ac:dyDescent="0.25">
      <c r="G1393" s="62"/>
      <c r="H1393" s="62"/>
    </row>
    <row r="1394" spans="7:8" x14ac:dyDescent="0.25">
      <c r="G1394" s="62"/>
      <c r="H1394" s="62"/>
    </row>
    <row r="1395" spans="7:8" x14ac:dyDescent="0.25">
      <c r="G1395" s="62"/>
      <c r="H1395" s="62"/>
    </row>
    <row r="1396" spans="7:8" x14ac:dyDescent="0.25">
      <c r="G1396" s="62"/>
      <c r="H1396" s="62"/>
    </row>
    <row r="1397" spans="7:8" x14ac:dyDescent="0.25">
      <c r="G1397" s="62"/>
      <c r="H1397" s="62"/>
    </row>
    <row r="1398" spans="7:8" x14ac:dyDescent="0.25">
      <c r="G1398" s="62"/>
      <c r="H1398" s="62"/>
    </row>
    <row r="1399" spans="7:8" x14ac:dyDescent="0.25">
      <c r="G1399" s="62"/>
      <c r="H1399" s="62"/>
    </row>
    <row r="1400" spans="7:8" x14ac:dyDescent="0.25">
      <c r="G1400" s="62"/>
      <c r="H1400" s="62"/>
    </row>
    <row r="1401" spans="7:8" x14ac:dyDescent="0.25">
      <c r="G1401" s="62"/>
      <c r="H1401" s="62"/>
    </row>
    <row r="1402" spans="7:8" x14ac:dyDescent="0.25">
      <c r="G1402" s="62"/>
      <c r="H1402" s="62"/>
    </row>
    <row r="1403" spans="7:8" x14ac:dyDescent="0.25">
      <c r="G1403" s="62"/>
      <c r="H1403" s="62"/>
    </row>
    <row r="1404" spans="7:8" x14ac:dyDescent="0.25">
      <c r="G1404" s="62"/>
      <c r="H1404" s="62"/>
    </row>
    <row r="1405" spans="7:8" x14ac:dyDescent="0.25">
      <c r="G1405" s="62"/>
      <c r="H1405" s="62"/>
    </row>
    <row r="1406" spans="7:8" x14ac:dyDescent="0.25">
      <c r="G1406" s="62"/>
      <c r="H1406" s="62"/>
    </row>
    <row r="1407" spans="7:8" x14ac:dyDescent="0.25">
      <c r="G1407" s="62"/>
      <c r="H1407" s="62"/>
    </row>
    <row r="1408" spans="7:8" x14ac:dyDescent="0.25">
      <c r="G1408" s="62"/>
      <c r="H1408" s="62"/>
    </row>
    <row r="1409" spans="7:8" x14ac:dyDescent="0.25">
      <c r="G1409" s="62"/>
      <c r="H1409" s="62"/>
    </row>
    <row r="1410" spans="7:8" x14ac:dyDescent="0.25">
      <c r="G1410" s="62"/>
      <c r="H1410" s="62"/>
    </row>
    <row r="1411" spans="7:8" x14ac:dyDescent="0.25">
      <c r="G1411" s="62"/>
      <c r="H1411" s="62"/>
    </row>
    <row r="1412" spans="7:8" x14ac:dyDescent="0.25">
      <c r="G1412" s="62"/>
      <c r="H1412" s="62"/>
    </row>
    <row r="1413" spans="7:8" x14ac:dyDescent="0.25">
      <c r="G1413" s="62"/>
      <c r="H1413" s="62"/>
    </row>
    <row r="1414" spans="7:8" x14ac:dyDescent="0.25">
      <c r="G1414" s="62"/>
      <c r="H1414" s="62"/>
    </row>
    <row r="1415" spans="7:8" x14ac:dyDescent="0.25">
      <c r="G1415" s="62"/>
      <c r="H1415" s="62"/>
    </row>
    <row r="1416" spans="7:8" x14ac:dyDescent="0.25">
      <c r="G1416" s="62"/>
      <c r="H1416" s="62"/>
    </row>
    <row r="1417" spans="7:8" x14ac:dyDescent="0.25">
      <c r="G1417" s="62"/>
      <c r="H1417" s="62"/>
    </row>
    <row r="1418" spans="7:8" x14ac:dyDescent="0.25">
      <c r="G1418" s="62"/>
      <c r="H1418" s="62"/>
    </row>
    <row r="1419" spans="7:8" x14ac:dyDescent="0.25">
      <c r="G1419" s="62"/>
      <c r="H1419" s="62"/>
    </row>
    <row r="1420" spans="7:8" x14ac:dyDescent="0.25">
      <c r="G1420" s="62"/>
      <c r="H1420" s="62"/>
    </row>
    <row r="1421" spans="7:8" x14ac:dyDescent="0.25">
      <c r="G1421" s="62"/>
      <c r="H1421" s="62"/>
    </row>
    <row r="1422" spans="7:8" x14ac:dyDescent="0.25">
      <c r="G1422" s="62"/>
      <c r="H1422" s="62"/>
    </row>
    <row r="1423" spans="7:8" x14ac:dyDescent="0.25">
      <c r="G1423" s="62"/>
      <c r="H1423" s="62"/>
    </row>
    <row r="1424" spans="7:8" x14ac:dyDescent="0.25">
      <c r="G1424" s="62"/>
      <c r="H1424" s="62"/>
    </row>
    <row r="1425" spans="7:8" x14ac:dyDescent="0.25">
      <c r="G1425" s="62"/>
      <c r="H1425" s="62"/>
    </row>
    <row r="1426" spans="7:8" x14ac:dyDescent="0.25">
      <c r="G1426" s="62"/>
      <c r="H1426" s="62"/>
    </row>
    <row r="1427" spans="7:8" x14ac:dyDescent="0.25">
      <c r="G1427" s="62"/>
      <c r="H1427" s="62"/>
    </row>
    <row r="1428" spans="7:8" x14ac:dyDescent="0.25">
      <c r="G1428" s="62"/>
      <c r="H1428" s="62"/>
    </row>
    <row r="1429" spans="7:8" x14ac:dyDescent="0.25">
      <c r="G1429" s="62"/>
      <c r="H1429" s="62"/>
    </row>
    <row r="1430" spans="7:8" x14ac:dyDescent="0.25">
      <c r="G1430" s="62"/>
      <c r="H1430" s="62"/>
    </row>
    <row r="1431" spans="7:8" x14ac:dyDescent="0.25">
      <c r="G1431" s="62"/>
      <c r="H1431" s="62"/>
    </row>
    <row r="1432" spans="7:8" x14ac:dyDescent="0.25">
      <c r="G1432" s="62"/>
      <c r="H1432" s="62"/>
    </row>
    <row r="1433" spans="7:8" x14ac:dyDescent="0.25">
      <c r="G1433" s="62"/>
      <c r="H1433" s="62"/>
    </row>
    <row r="1434" spans="7:8" x14ac:dyDescent="0.25">
      <c r="G1434" s="62"/>
      <c r="H1434" s="62"/>
    </row>
    <row r="1435" spans="7:8" x14ac:dyDescent="0.25">
      <c r="G1435" s="62"/>
      <c r="H1435" s="62"/>
    </row>
    <row r="1436" spans="7:8" x14ac:dyDescent="0.25">
      <c r="G1436" s="62"/>
      <c r="H1436" s="62"/>
    </row>
    <row r="1437" spans="7:8" x14ac:dyDescent="0.25">
      <c r="G1437" s="62"/>
      <c r="H1437" s="62"/>
    </row>
    <row r="1438" spans="7:8" x14ac:dyDescent="0.25">
      <c r="G1438" s="62"/>
      <c r="H1438" s="62"/>
    </row>
    <row r="1439" spans="7:8" x14ac:dyDescent="0.25">
      <c r="G1439" s="62"/>
      <c r="H1439" s="62"/>
    </row>
    <row r="1440" spans="7:8" x14ac:dyDescent="0.25">
      <c r="G1440" s="62"/>
      <c r="H1440" s="62"/>
    </row>
    <row r="1441" spans="7:8" x14ac:dyDescent="0.25">
      <c r="G1441" s="62"/>
      <c r="H1441" s="62"/>
    </row>
    <row r="1442" spans="7:8" x14ac:dyDescent="0.25">
      <c r="G1442" s="62"/>
      <c r="H1442" s="62"/>
    </row>
    <row r="1443" spans="7:8" x14ac:dyDescent="0.25">
      <c r="G1443" s="62"/>
      <c r="H1443" s="62"/>
    </row>
    <row r="1444" spans="7:8" x14ac:dyDescent="0.25">
      <c r="G1444" s="62"/>
      <c r="H1444" s="62"/>
    </row>
    <row r="1445" spans="7:8" x14ac:dyDescent="0.25">
      <c r="G1445" s="62"/>
      <c r="H1445" s="62"/>
    </row>
    <row r="1446" spans="7:8" x14ac:dyDescent="0.25">
      <c r="G1446" s="62"/>
      <c r="H1446" s="62"/>
    </row>
    <row r="1447" spans="7:8" x14ac:dyDescent="0.25">
      <c r="G1447" s="62"/>
      <c r="H1447" s="62"/>
    </row>
    <row r="1448" spans="7:8" x14ac:dyDescent="0.25">
      <c r="G1448" s="62"/>
      <c r="H1448" s="62"/>
    </row>
    <row r="1449" spans="7:8" x14ac:dyDescent="0.25">
      <c r="G1449" s="62"/>
      <c r="H1449" s="62"/>
    </row>
    <row r="1450" spans="7:8" x14ac:dyDescent="0.25">
      <c r="G1450" s="62"/>
      <c r="H1450" s="62"/>
    </row>
    <row r="1451" spans="7:8" x14ac:dyDescent="0.25">
      <c r="G1451" s="62"/>
      <c r="H1451" s="62"/>
    </row>
    <row r="1452" spans="7:8" x14ac:dyDescent="0.25">
      <c r="G1452" s="62"/>
      <c r="H1452" s="62"/>
    </row>
    <row r="1453" spans="7:8" x14ac:dyDescent="0.25">
      <c r="G1453" s="62"/>
      <c r="H1453" s="62"/>
    </row>
    <row r="1454" spans="7:8" x14ac:dyDescent="0.25">
      <c r="G1454" s="62"/>
      <c r="H1454" s="62"/>
    </row>
    <row r="1455" spans="7:8" x14ac:dyDescent="0.25">
      <c r="G1455" s="62"/>
      <c r="H1455" s="62"/>
    </row>
    <row r="1456" spans="7:8" x14ac:dyDescent="0.25">
      <c r="G1456" s="62"/>
      <c r="H1456" s="62"/>
    </row>
    <row r="1457" spans="7:8" x14ac:dyDescent="0.25">
      <c r="G1457" s="62"/>
      <c r="H1457" s="62"/>
    </row>
    <row r="1458" spans="7:8" x14ac:dyDescent="0.25">
      <c r="G1458" s="62"/>
      <c r="H1458" s="62"/>
    </row>
    <row r="1459" spans="7:8" x14ac:dyDescent="0.25">
      <c r="G1459" s="62"/>
      <c r="H1459" s="62"/>
    </row>
    <row r="1460" spans="7:8" x14ac:dyDescent="0.25">
      <c r="G1460" s="62"/>
      <c r="H1460" s="62"/>
    </row>
    <row r="1461" spans="7:8" x14ac:dyDescent="0.25">
      <c r="G1461" s="62"/>
      <c r="H1461" s="62"/>
    </row>
    <row r="1462" spans="7:8" x14ac:dyDescent="0.25">
      <c r="G1462" s="62"/>
      <c r="H1462" s="62"/>
    </row>
    <row r="1463" spans="7:8" x14ac:dyDescent="0.25">
      <c r="G1463" s="62"/>
      <c r="H1463" s="62"/>
    </row>
    <row r="1464" spans="7:8" x14ac:dyDescent="0.25">
      <c r="G1464" s="62"/>
      <c r="H1464" s="62"/>
    </row>
    <row r="1465" spans="7:8" x14ac:dyDescent="0.25">
      <c r="G1465" s="62"/>
      <c r="H1465" s="62"/>
    </row>
    <row r="1466" spans="7:8" x14ac:dyDescent="0.25">
      <c r="G1466" s="62"/>
      <c r="H1466" s="62"/>
    </row>
    <row r="1467" spans="7:8" x14ac:dyDescent="0.25">
      <c r="G1467" s="62"/>
      <c r="H1467" s="62"/>
    </row>
    <row r="1468" spans="7:8" x14ac:dyDescent="0.25">
      <c r="G1468" s="62"/>
      <c r="H1468" s="62"/>
    </row>
    <row r="1469" spans="7:8" x14ac:dyDescent="0.25">
      <c r="G1469" s="62"/>
      <c r="H1469" s="62"/>
    </row>
    <row r="1470" spans="7:8" x14ac:dyDescent="0.25">
      <c r="G1470" s="62"/>
      <c r="H1470" s="62"/>
    </row>
    <row r="1471" spans="7:8" x14ac:dyDescent="0.25">
      <c r="G1471" s="62"/>
      <c r="H1471" s="62"/>
    </row>
    <row r="1472" spans="7:8" x14ac:dyDescent="0.25">
      <c r="G1472" s="62"/>
      <c r="H1472" s="62"/>
    </row>
    <row r="1473" spans="7:8" x14ac:dyDescent="0.25">
      <c r="G1473" s="62"/>
      <c r="H1473" s="62"/>
    </row>
    <row r="1474" spans="7:8" x14ac:dyDescent="0.25">
      <c r="G1474" s="62"/>
      <c r="H1474" s="62"/>
    </row>
    <row r="1475" spans="7:8" x14ac:dyDescent="0.25">
      <c r="G1475" s="62"/>
      <c r="H1475" s="62"/>
    </row>
    <row r="1476" spans="7:8" x14ac:dyDescent="0.25">
      <c r="G1476" s="62"/>
      <c r="H1476" s="62"/>
    </row>
    <row r="1477" spans="7:8" x14ac:dyDescent="0.25">
      <c r="G1477" s="62"/>
      <c r="H1477" s="62"/>
    </row>
    <row r="1478" spans="7:8" x14ac:dyDescent="0.25">
      <c r="G1478" s="62"/>
      <c r="H1478" s="62"/>
    </row>
    <row r="1479" spans="7:8" x14ac:dyDescent="0.25">
      <c r="G1479" s="62"/>
      <c r="H1479" s="62"/>
    </row>
    <row r="1480" spans="7:8" x14ac:dyDescent="0.25">
      <c r="G1480" s="62"/>
      <c r="H1480" s="62"/>
    </row>
    <row r="1481" spans="7:8" x14ac:dyDescent="0.25">
      <c r="G1481" s="62"/>
      <c r="H1481" s="62"/>
    </row>
    <row r="1482" spans="7:8" x14ac:dyDescent="0.25">
      <c r="G1482" s="62"/>
      <c r="H1482" s="62"/>
    </row>
    <row r="1483" spans="7:8" x14ac:dyDescent="0.25">
      <c r="G1483" s="62"/>
      <c r="H1483" s="62"/>
    </row>
    <row r="1484" spans="7:8" x14ac:dyDescent="0.25">
      <c r="G1484" s="62"/>
      <c r="H1484" s="62"/>
    </row>
    <row r="1485" spans="7:8" x14ac:dyDescent="0.25">
      <c r="G1485" s="62"/>
      <c r="H1485" s="62"/>
    </row>
    <row r="1486" spans="7:8" x14ac:dyDescent="0.25">
      <c r="G1486" s="62"/>
      <c r="H1486" s="62"/>
    </row>
    <row r="1487" spans="7:8" x14ac:dyDescent="0.25">
      <c r="G1487" s="62"/>
      <c r="H1487" s="62"/>
    </row>
    <row r="1488" spans="7:8" x14ac:dyDescent="0.25">
      <c r="G1488" s="62"/>
      <c r="H1488" s="62"/>
    </row>
    <row r="1489" spans="7:8" x14ac:dyDescent="0.25">
      <c r="G1489" s="62"/>
      <c r="H1489" s="62"/>
    </row>
    <row r="1490" spans="7:8" x14ac:dyDescent="0.25">
      <c r="G1490" s="62"/>
      <c r="H1490" s="62"/>
    </row>
    <row r="1491" spans="7:8" x14ac:dyDescent="0.25">
      <c r="G1491" s="62"/>
      <c r="H1491" s="62"/>
    </row>
    <row r="1492" spans="7:8" x14ac:dyDescent="0.25">
      <c r="G1492" s="62"/>
      <c r="H1492" s="62"/>
    </row>
    <row r="1493" spans="7:8" x14ac:dyDescent="0.25">
      <c r="G1493" s="62"/>
      <c r="H1493" s="62"/>
    </row>
    <row r="1494" spans="7:8" x14ac:dyDescent="0.25">
      <c r="G1494" s="62"/>
      <c r="H1494" s="62"/>
    </row>
    <row r="1495" spans="7:8" x14ac:dyDescent="0.25">
      <c r="G1495" s="62"/>
      <c r="H1495" s="62"/>
    </row>
    <row r="1496" spans="7:8" x14ac:dyDescent="0.25">
      <c r="G1496" s="62"/>
      <c r="H1496" s="62"/>
    </row>
    <row r="1497" spans="7:8" x14ac:dyDescent="0.25">
      <c r="G1497" s="62"/>
      <c r="H1497" s="62"/>
    </row>
    <row r="1498" spans="7:8" x14ac:dyDescent="0.25">
      <c r="G1498" s="62"/>
      <c r="H1498" s="62"/>
    </row>
    <row r="1499" spans="7:8" x14ac:dyDescent="0.25">
      <c r="G1499" s="62"/>
      <c r="H1499" s="62"/>
    </row>
    <row r="1500" spans="7:8" x14ac:dyDescent="0.25">
      <c r="G1500" s="62"/>
      <c r="H1500" s="62"/>
    </row>
    <row r="1501" spans="7:8" x14ac:dyDescent="0.25">
      <c r="G1501" s="62"/>
      <c r="H1501" s="62"/>
    </row>
    <row r="1502" spans="7:8" x14ac:dyDescent="0.25">
      <c r="G1502" s="62"/>
      <c r="H1502" s="62"/>
    </row>
    <row r="1503" spans="7:8" x14ac:dyDescent="0.25">
      <c r="G1503" s="62"/>
      <c r="H1503" s="62"/>
    </row>
    <row r="1504" spans="7:8" x14ac:dyDescent="0.25">
      <c r="G1504" s="62"/>
      <c r="H1504" s="62"/>
    </row>
    <row r="1505" spans="7:8" x14ac:dyDescent="0.25">
      <c r="G1505" s="62"/>
      <c r="H1505" s="62"/>
    </row>
    <row r="1506" spans="7:8" x14ac:dyDescent="0.25">
      <c r="G1506" s="62"/>
      <c r="H1506" s="62"/>
    </row>
    <row r="1507" spans="7:8" x14ac:dyDescent="0.25">
      <c r="G1507" s="62"/>
      <c r="H1507" s="62"/>
    </row>
    <row r="1508" spans="7:8" x14ac:dyDescent="0.25">
      <c r="G1508" s="62"/>
      <c r="H1508" s="62"/>
    </row>
    <row r="1509" spans="7:8" x14ac:dyDescent="0.25">
      <c r="G1509" s="62"/>
      <c r="H1509" s="62"/>
    </row>
    <row r="1510" spans="7:8" x14ac:dyDescent="0.25">
      <c r="G1510" s="62"/>
      <c r="H1510" s="62"/>
    </row>
    <row r="1511" spans="7:8" x14ac:dyDescent="0.25">
      <c r="G1511" s="62"/>
      <c r="H1511" s="62"/>
    </row>
    <row r="1512" spans="7:8" x14ac:dyDescent="0.25">
      <c r="G1512" s="62"/>
      <c r="H1512" s="62"/>
    </row>
    <row r="1513" spans="7:8" x14ac:dyDescent="0.25">
      <c r="G1513" s="62"/>
      <c r="H1513" s="62"/>
    </row>
    <row r="1514" spans="7:8" x14ac:dyDescent="0.25">
      <c r="G1514" s="62"/>
      <c r="H1514" s="62"/>
    </row>
    <row r="1515" spans="7:8" x14ac:dyDescent="0.25">
      <c r="G1515" s="62"/>
      <c r="H1515" s="62"/>
    </row>
    <row r="1516" spans="7:8" x14ac:dyDescent="0.25">
      <c r="G1516" s="62"/>
      <c r="H1516" s="62"/>
    </row>
    <row r="1517" spans="7:8" x14ac:dyDescent="0.25">
      <c r="G1517" s="62"/>
      <c r="H1517" s="62"/>
    </row>
    <row r="1518" spans="7:8" x14ac:dyDescent="0.25">
      <c r="G1518" s="62"/>
      <c r="H1518" s="62"/>
    </row>
    <row r="1519" spans="7:8" x14ac:dyDescent="0.25">
      <c r="G1519" s="62"/>
      <c r="H1519" s="62"/>
    </row>
    <row r="1520" spans="7:8" x14ac:dyDescent="0.25">
      <c r="G1520" s="62"/>
      <c r="H1520" s="62"/>
    </row>
    <row r="1521" spans="7:8" x14ac:dyDescent="0.25">
      <c r="G1521" s="62"/>
      <c r="H1521" s="62"/>
    </row>
    <row r="1522" spans="7:8" x14ac:dyDescent="0.25">
      <c r="G1522" s="62"/>
      <c r="H1522" s="62"/>
    </row>
    <row r="1523" spans="7:8" x14ac:dyDescent="0.25">
      <c r="G1523" s="62"/>
      <c r="H1523" s="62"/>
    </row>
    <row r="1524" spans="7:8" x14ac:dyDescent="0.25">
      <c r="G1524" s="62"/>
      <c r="H1524" s="62"/>
    </row>
    <row r="1525" spans="7:8" x14ac:dyDescent="0.25">
      <c r="G1525" s="62"/>
      <c r="H1525" s="62"/>
    </row>
    <row r="1526" spans="7:8" x14ac:dyDescent="0.25">
      <c r="G1526" s="62"/>
      <c r="H1526" s="62"/>
    </row>
    <row r="1527" spans="7:8" x14ac:dyDescent="0.25">
      <c r="G1527" s="62"/>
      <c r="H1527" s="62"/>
    </row>
    <row r="1528" spans="7:8" x14ac:dyDescent="0.25">
      <c r="G1528" s="62"/>
      <c r="H1528" s="62"/>
    </row>
    <row r="1529" spans="7:8" x14ac:dyDescent="0.25">
      <c r="G1529" s="62"/>
      <c r="H1529" s="62"/>
    </row>
    <row r="1530" spans="7:8" x14ac:dyDescent="0.25">
      <c r="G1530" s="62"/>
      <c r="H1530" s="62"/>
    </row>
    <row r="1531" spans="7:8" x14ac:dyDescent="0.25">
      <c r="G1531" s="62"/>
      <c r="H1531" s="62"/>
    </row>
    <row r="1532" spans="7:8" x14ac:dyDescent="0.25">
      <c r="G1532" s="62"/>
      <c r="H1532" s="62"/>
    </row>
    <row r="1533" spans="7:8" x14ac:dyDescent="0.25">
      <c r="G1533" s="62"/>
      <c r="H1533" s="62"/>
    </row>
    <row r="1534" spans="7:8" x14ac:dyDescent="0.25">
      <c r="G1534" s="62"/>
      <c r="H1534" s="62"/>
    </row>
    <row r="1535" spans="7:8" x14ac:dyDescent="0.25">
      <c r="G1535" s="62"/>
      <c r="H1535" s="62"/>
    </row>
    <row r="1536" spans="7:8" x14ac:dyDescent="0.25">
      <c r="G1536" s="62"/>
      <c r="H1536" s="62"/>
    </row>
    <row r="1537" spans="7:8" x14ac:dyDescent="0.25">
      <c r="G1537" s="62"/>
      <c r="H1537" s="62"/>
    </row>
    <row r="1538" spans="7:8" x14ac:dyDescent="0.25">
      <c r="G1538" s="62"/>
      <c r="H1538" s="62"/>
    </row>
    <row r="1539" spans="7:8" x14ac:dyDescent="0.25">
      <c r="G1539" s="62"/>
      <c r="H1539" s="62"/>
    </row>
    <row r="1540" spans="7:8" x14ac:dyDescent="0.25">
      <c r="G1540" s="62"/>
      <c r="H1540" s="62"/>
    </row>
    <row r="1541" spans="7:8" x14ac:dyDescent="0.25">
      <c r="G1541" s="62"/>
      <c r="H1541" s="62"/>
    </row>
    <row r="1542" spans="7:8" x14ac:dyDescent="0.25">
      <c r="G1542" s="62"/>
      <c r="H1542" s="62"/>
    </row>
    <row r="1543" spans="7:8" x14ac:dyDescent="0.25">
      <c r="G1543" s="62"/>
      <c r="H1543" s="62"/>
    </row>
    <row r="1544" spans="7:8" x14ac:dyDescent="0.25">
      <c r="G1544" s="62"/>
      <c r="H1544" s="62"/>
    </row>
    <row r="1545" spans="7:8" x14ac:dyDescent="0.25">
      <c r="G1545" s="62"/>
      <c r="H1545" s="62"/>
    </row>
    <row r="1546" spans="7:8" x14ac:dyDescent="0.25">
      <c r="G1546" s="62"/>
      <c r="H1546" s="62"/>
    </row>
    <row r="1547" spans="7:8" x14ac:dyDescent="0.25">
      <c r="G1547" s="62"/>
      <c r="H1547" s="62"/>
    </row>
    <row r="1548" spans="7:8" x14ac:dyDescent="0.25">
      <c r="G1548" s="62"/>
      <c r="H1548" s="62"/>
    </row>
    <row r="1549" spans="7:8" x14ac:dyDescent="0.25">
      <c r="G1549" s="62"/>
      <c r="H1549" s="62"/>
    </row>
    <row r="1550" spans="7:8" x14ac:dyDescent="0.25">
      <c r="G1550" s="62"/>
      <c r="H1550" s="62"/>
    </row>
    <row r="1551" spans="7:8" x14ac:dyDescent="0.25">
      <c r="G1551" s="62"/>
      <c r="H1551" s="62"/>
    </row>
    <row r="1552" spans="7:8" x14ac:dyDescent="0.25">
      <c r="G1552" s="62"/>
      <c r="H1552" s="62"/>
    </row>
    <row r="1553" spans="7:8" x14ac:dyDescent="0.25">
      <c r="G1553" s="62"/>
      <c r="H1553" s="62"/>
    </row>
    <row r="1554" spans="7:8" x14ac:dyDescent="0.25">
      <c r="G1554" s="62"/>
      <c r="H1554" s="62"/>
    </row>
    <row r="1555" spans="7:8" x14ac:dyDescent="0.25">
      <c r="G1555" s="62"/>
      <c r="H1555" s="62"/>
    </row>
    <row r="1556" spans="7:8" x14ac:dyDescent="0.25">
      <c r="G1556" s="62"/>
      <c r="H1556" s="62"/>
    </row>
    <row r="1557" spans="7:8" x14ac:dyDescent="0.25">
      <c r="G1557" s="62"/>
      <c r="H1557" s="62"/>
    </row>
    <row r="1558" spans="7:8" x14ac:dyDescent="0.25">
      <c r="G1558" s="62"/>
      <c r="H1558" s="62"/>
    </row>
    <row r="1559" spans="7:8" x14ac:dyDescent="0.25">
      <c r="G1559" s="62"/>
      <c r="H1559" s="62"/>
    </row>
    <row r="1560" spans="7:8" x14ac:dyDescent="0.25">
      <c r="G1560" s="62"/>
      <c r="H1560" s="62"/>
    </row>
    <row r="1561" spans="7:8" x14ac:dyDescent="0.25">
      <c r="G1561" s="62"/>
      <c r="H1561" s="62"/>
    </row>
    <row r="1562" spans="7:8" x14ac:dyDescent="0.25">
      <c r="G1562" s="62"/>
      <c r="H1562" s="62"/>
    </row>
    <row r="1563" spans="7:8" x14ac:dyDescent="0.25">
      <c r="G1563" s="62"/>
      <c r="H1563" s="62"/>
    </row>
    <row r="1564" spans="7:8" x14ac:dyDescent="0.25">
      <c r="G1564" s="62"/>
      <c r="H1564" s="62"/>
    </row>
    <row r="1565" spans="7:8" x14ac:dyDescent="0.25">
      <c r="G1565" s="62"/>
      <c r="H1565" s="62"/>
    </row>
    <row r="1566" spans="7:8" x14ac:dyDescent="0.25">
      <c r="G1566" s="62"/>
      <c r="H1566" s="62"/>
    </row>
    <row r="1567" spans="7:8" x14ac:dyDescent="0.25">
      <c r="G1567" s="62"/>
      <c r="H1567" s="62"/>
    </row>
    <row r="1568" spans="7:8" x14ac:dyDescent="0.25">
      <c r="G1568" s="62"/>
      <c r="H1568" s="62"/>
    </row>
    <row r="1569" spans="7:8" x14ac:dyDescent="0.25">
      <c r="G1569" s="62"/>
      <c r="H1569" s="62"/>
    </row>
    <row r="1570" spans="7:8" x14ac:dyDescent="0.25">
      <c r="G1570" s="62"/>
      <c r="H1570" s="62"/>
    </row>
    <row r="1571" spans="7:8" x14ac:dyDescent="0.25">
      <c r="G1571" s="62"/>
      <c r="H1571" s="62"/>
    </row>
    <row r="1572" spans="7:8" x14ac:dyDescent="0.25">
      <c r="G1572" s="62"/>
      <c r="H1572" s="62"/>
    </row>
    <row r="1573" spans="7:8" x14ac:dyDescent="0.25">
      <c r="G1573" s="62"/>
      <c r="H1573" s="62"/>
    </row>
    <row r="1574" spans="7:8" x14ac:dyDescent="0.25">
      <c r="G1574" s="62"/>
      <c r="H1574" s="62"/>
    </row>
    <row r="1575" spans="7:8" x14ac:dyDescent="0.25">
      <c r="G1575" s="62"/>
      <c r="H1575" s="62"/>
    </row>
    <row r="1576" spans="7:8" x14ac:dyDescent="0.25">
      <c r="G1576" s="62"/>
      <c r="H1576" s="62"/>
    </row>
    <row r="1577" spans="7:8" x14ac:dyDescent="0.25">
      <c r="G1577" s="62"/>
      <c r="H1577" s="62"/>
    </row>
    <row r="1578" spans="7:8" x14ac:dyDescent="0.25">
      <c r="G1578" s="62"/>
      <c r="H1578" s="62"/>
    </row>
    <row r="1579" spans="7:8" x14ac:dyDescent="0.25">
      <c r="G1579" s="62"/>
      <c r="H1579" s="62"/>
    </row>
    <row r="1580" spans="7:8" x14ac:dyDescent="0.25">
      <c r="G1580" s="62"/>
      <c r="H1580" s="62"/>
    </row>
    <row r="1581" spans="7:8" x14ac:dyDescent="0.25">
      <c r="G1581" s="62"/>
      <c r="H1581" s="62"/>
    </row>
    <row r="1582" spans="7:8" x14ac:dyDescent="0.25">
      <c r="G1582" s="62"/>
      <c r="H1582" s="62"/>
    </row>
    <row r="1583" spans="7:8" x14ac:dyDescent="0.25">
      <c r="G1583" s="62"/>
      <c r="H1583" s="62"/>
    </row>
    <row r="1584" spans="7:8" x14ac:dyDescent="0.25">
      <c r="G1584" s="62"/>
      <c r="H1584" s="62"/>
    </row>
    <row r="1585" spans="7:8" x14ac:dyDescent="0.25">
      <c r="G1585" s="62"/>
      <c r="H1585" s="62"/>
    </row>
    <row r="1586" spans="7:8" x14ac:dyDescent="0.25">
      <c r="G1586" s="62"/>
      <c r="H1586" s="62"/>
    </row>
    <row r="1587" spans="7:8" x14ac:dyDescent="0.25">
      <c r="G1587" s="62"/>
      <c r="H1587" s="62"/>
    </row>
    <row r="1588" spans="7:8" x14ac:dyDescent="0.25">
      <c r="G1588" s="62"/>
      <c r="H1588" s="62"/>
    </row>
    <row r="1589" spans="7:8" x14ac:dyDescent="0.25">
      <c r="G1589" s="62"/>
      <c r="H1589" s="62"/>
    </row>
    <row r="1590" spans="7:8" x14ac:dyDescent="0.25">
      <c r="G1590" s="62"/>
      <c r="H1590" s="62"/>
    </row>
    <row r="1591" spans="7:8" x14ac:dyDescent="0.25">
      <c r="G1591" s="62"/>
      <c r="H1591" s="62"/>
    </row>
    <row r="1592" spans="7:8" x14ac:dyDescent="0.25">
      <c r="G1592" s="62"/>
      <c r="H1592" s="62"/>
    </row>
    <row r="1593" spans="7:8" x14ac:dyDescent="0.25">
      <c r="G1593" s="62"/>
      <c r="H1593" s="62"/>
    </row>
    <row r="1594" spans="7:8" x14ac:dyDescent="0.25">
      <c r="G1594" s="62"/>
      <c r="H1594" s="62"/>
    </row>
    <row r="1595" spans="7:8" x14ac:dyDescent="0.25">
      <c r="G1595" s="62"/>
      <c r="H1595" s="62"/>
    </row>
    <row r="1596" spans="7:8" x14ac:dyDescent="0.25">
      <c r="G1596" s="62"/>
      <c r="H1596" s="62"/>
    </row>
    <row r="1597" spans="7:8" x14ac:dyDescent="0.25">
      <c r="G1597" s="62"/>
      <c r="H1597" s="62"/>
    </row>
    <row r="1598" spans="7:8" x14ac:dyDescent="0.25">
      <c r="G1598" s="62"/>
      <c r="H1598" s="62"/>
    </row>
    <row r="1599" spans="7:8" x14ac:dyDescent="0.25">
      <c r="G1599" s="62"/>
      <c r="H1599" s="62"/>
    </row>
    <row r="1600" spans="7:8" x14ac:dyDescent="0.25">
      <c r="G1600" s="62"/>
      <c r="H1600" s="62"/>
    </row>
    <row r="1601" spans="7:8" x14ac:dyDescent="0.25">
      <c r="G1601" s="62"/>
      <c r="H1601" s="62"/>
    </row>
    <row r="1602" spans="7:8" x14ac:dyDescent="0.25">
      <c r="G1602" s="62"/>
      <c r="H1602" s="62"/>
    </row>
    <row r="1603" spans="7:8" x14ac:dyDescent="0.25">
      <c r="G1603" s="62"/>
      <c r="H1603" s="62"/>
    </row>
    <row r="1604" spans="7:8" x14ac:dyDescent="0.25">
      <c r="G1604" s="62"/>
      <c r="H1604" s="62"/>
    </row>
    <row r="1605" spans="7:8" x14ac:dyDescent="0.25">
      <c r="G1605" s="62"/>
      <c r="H1605" s="62"/>
    </row>
    <row r="1606" spans="7:8" x14ac:dyDescent="0.25">
      <c r="G1606" s="62"/>
      <c r="H1606" s="62"/>
    </row>
    <row r="1607" spans="7:8" x14ac:dyDescent="0.25">
      <c r="G1607" s="62"/>
      <c r="H1607" s="62"/>
    </row>
    <row r="1608" spans="7:8" x14ac:dyDescent="0.25">
      <c r="G1608" s="62"/>
      <c r="H1608" s="62"/>
    </row>
    <row r="1609" spans="7:8" x14ac:dyDescent="0.25">
      <c r="G1609" s="62"/>
      <c r="H1609" s="62"/>
    </row>
    <row r="1610" spans="7:8" x14ac:dyDescent="0.25">
      <c r="G1610" s="62"/>
      <c r="H1610" s="62"/>
    </row>
    <row r="1611" spans="7:8" x14ac:dyDescent="0.25">
      <c r="G1611" s="62"/>
      <c r="H1611" s="62"/>
    </row>
    <row r="1612" spans="7:8" x14ac:dyDescent="0.25">
      <c r="G1612" s="62"/>
      <c r="H1612" s="62"/>
    </row>
    <row r="1613" spans="7:8" x14ac:dyDescent="0.25">
      <c r="G1613" s="62"/>
      <c r="H1613" s="62"/>
    </row>
    <row r="1614" spans="7:8" x14ac:dyDescent="0.25">
      <c r="G1614" s="62"/>
      <c r="H1614" s="62"/>
    </row>
    <row r="1615" spans="7:8" x14ac:dyDescent="0.25">
      <c r="G1615" s="62"/>
      <c r="H1615" s="62"/>
    </row>
    <row r="1616" spans="7:8" x14ac:dyDescent="0.25">
      <c r="G1616" s="62"/>
      <c r="H1616" s="62"/>
    </row>
    <row r="1617" spans="7:8" x14ac:dyDescent="0.25">
      <c r="G1617" s="62"/>
      <c r="H1617" s="62"/>
    </row>
    <row r="1618" spans="7:8" x14ac:dyDescent="0.25">
      <c r="G1618" s="62"/>
      <c r="H1618" s="62"/>
    </row>
    <row r="1619" spans="7:8" x14ac:dyDescent="0.25">
      <c r="G1619" s="62"/>
      <c r="H1619" s="62"/>
    </row>
    <row r="1620" spans="7:8" x14ac:dyDescent="0.25">
      <c r="G1620" s="62"/>
      <c r="H1620" s="62"/>
    </row>
    <row r="1621" spans="7:8" x14ac:dyDescent="0.25">
      <c r="G1621" s="62"/>
      <c r="H1621" s="62"/>
    </row>
    <row r="1622" spans="7:8" x14ac:dyDescent="0.25">
      <c r="G1622" s="62"/>
      <c r="H1622" s="62"/>
    </row>
    <row r="1623" spans="7:8" x14ac:dyDescent="0.25">
      <c r="G1623" s="62"/>
      <c r="H1623" s="62"/>
    </row>
    <row r="1624" spans="7:8" x14ac:dyDescent="0.25">
      <c r="G1624" s="62"/>
      <c r="H1624" s="62"/>
    </row>
    <row r="1625" spans="7:8" x14ac:dyDescent="0.25">
      <c r="G1625" s="62"/>
      <c r="H1625" s="62"/>
    </row>
    <row r="1626" spans="7:8" x14ac:dyDescent="0.25">
      <c r="G1626" s="62"/>
      <c r="H1626" s="62"/>
    </row>
    <row r="1627" spans="7:8" x14ac:dyDescent="0.25">
      <c r="G1627" s="62"/>
      <c r="H1627" s="62"/>
    </row>
    <row r="1628" spans="7:8" x14ac:dyDescent="0.25">
      <c r="G1628" s="62"/>
      <c r="H1628" s="62"/>
    </row>
    <row r="1629" spans="7:8" x14ac:dyDescent="0.25">
      <c r="G1629" s="62"/>
      <c r="H1629" s="62"/>
    </row>
    <row r="1630" spans="7:8" x14ac:dyDescent="0.25">
      <c r="G1630" s="62"/>
      <c r="H1630" s="62"/>
    </row>
    <row r="1631" spans="7:8" x14ac:dyDescent="0.25">
      <c r="G1631" s="62"/>
      <c r="H1631" s="62"/>
    </row>
    <row r="1632" spans="7:8" x14ac:dyDescent="0.25">
      <c r="G1632" s="62"/>
      <c r="H1632" s="62"/>
    </row>
    <row r="1633" spans="7:8" x14ac:dyDescent="0.25">
      <c r="G1633" s="62"/>
      <c r="H1633" s="62"/>
    </row>
    <row r="1634" spans="7:8" x14ac:dyDescent="0.25">
      <c r="G1634" s="62"/>
      <c r="H1634" s="62"/>
    </row>
    <row r="1635" spans="7:8" x14ac:dyDescent="0.25">
      <c r="G1635" s="62"/>
      <c r="H1635" s="62"/>
    </row>
    <row r="1636" spans="7:8" x14ac:dyDescent="0.25">
      <c r="G1636" s="62"/>
      <c r="H1636" s="62"/>
    </row>
    <row r="1637" spans="7:8" x14ac:dyDescent="0.25">
      <c r="G1637" s="62"/>
      <c r="H1637" s="62"/>
    </row>
    <row r="1638" spans="7:8" x14ac:dyDescent="0.25">
      <c r="G1638" s="62"/>
      <c r="H1638" s="62"/>
    </row>
    <row r="1639" spans="7:8" x14ac:dyDescent="0.25">
      <c r="G1639" s="62"/>
      <c r="H1639" s="62"/>
    </row>
    <row r="1640" spans="7:8" x14ac:dyDescent="0.25">
      <c r="G1640" s="62"/>
      <c r="H1640" s="62"/>
    </row>
    <row r="1641" spans="7:8" x14ac:dyDescent="0.25">
      <c r="G1641" s="62"/>
      <c r="H1641" s="62"/>
    </row>
    <row r="1642" spans="7:8" x14ac:dyDescent="0.25">
      <c r="G1642" s="62"/>
      <c r="H1642" s="62"/>
    </row>
    <row r="1643" spans="7:8" x14ac:dyDescent="0.25">
      <c r="G1643" s="62"/>
      <c r="H1643" s="62"/>
    </row>
    <row r="1644" spans="7:8" x14ac:dyDescent="0.25">
      <c r="G1644" s="62"/>
      <c r="H1644" s="62"/>
    </row>
    <row r="1645" spans="7:8" x14ac:dyDescent="0.25">
      <c r="G1645" s="62"/>
      <c r="H1645" s="62"/>
    </row>
    <row r="1646" spans="7:8" x14ac:dyDescent="0.25">
      <c r="G1646" s="62"/>
      <c r="H1646" s="62"/>
    </row>
    <row r="1647" spans="7:8" x14ac:dyDescent="0.25">
      <c r="G1647" s="62"/>
      <c r="H1647" s="62"/>
    </row>
    <row r="1648" spans="7:8" x14ac:dyDescent="0.25">
      <c r="G1648" s="62"/>
      <c r="H1648" s="62"/>
    </row>
    <row r="1649" spans="7:8" x14ac:dyDescent="0.25">
      <c r="G1649" s="62"/>
      <c r="H1649" s="62"/>
    </row>
    <row r="1650" spans="7:8" x14ac:dyDescent="0.25">
      <c r="G1650" s="62"/>
      <c r="H1650" s="62"/>
    </row>
    <row r="1651" spans="7:8" x14ac:dyDescent="0.25">
      <c r="G1651" s="62"/>
      <c r="H1651" s="62"/>
    </row>
    <row r="1652" spans="7:8" x14ac:dyDescent="0.25">
      <c r="G1652" s="62"/>
      <c r="H1652" s="62"/>
    </row>
    <row r="1653" spans="7:8" x14ac:dyDescent="0.25">
      <c r="G1653" s="62"/>
      <c r="H1653" s="62"/>
    </row>
    <row r="1654" spans="7:8" x14ac:dyDescent="0.25">
      <c r="G1654" s="62"/>
      <c r="H1654" s="62"/>
    </row>
    <row r="1655" spans="7:8" x14ac:dyDescent="0.25">
      <c r="G1655" s="62"/>
      <c r="H1655" s="62"/>
    </row>
    <row r="1656" spans="7:8" x14ac:dyDescent="0.25">
      <c r="G1656" s="62"/>
      <c r="H1656" s="62"/>
    </row>
    <row r="1657" spans="7:8" x14ac:dyDescent="0.25">
      <c r="G1657" s="62"/>
      <c r="H1657" s="62"/>
    </row>
    <row r="1658" spans="7:8" x14ac:dyDescent="0.25">
      <c r="G1658" s="62"/>
      <c r="H1658" s="62"/>
    </row>
    <row r="1659" spans="7:8" x14ac:dyDescent="0.25">
      <c r="G1659" s="62"/>
      <c r="H1659" s="62"/>
    </row>
    <row r="1660" spans="7:8" x14ac:dyDescent="0.25">
      <c r="G1660" s="62"/>
      <c r="H1660" s="62"/>
    </row>
    <row r="1661" spans="7:8" x14ac:dyDescent="0.25">
      <c r="G1661" s="62"/>
      <c r="H1661" s="62"/>
    </row>
    <row r="1662" spans="7:8" x14ac:dyDescent="0.25">
      <c r="G1662" s="62"/>
      <c r="H1662" s="62"/>
    </row>
    <row r="1663" spans="7:8" x14ac:dyDescent="0.25">
      <c r="G1663" s="62"/>
      <c r="H1663" s="62"/>
    </row>
    <row r="1664" spans="7:8" x14ac:dyDescent="0.25">
      <c r="G1664" s="62"/>
      <c r="H1664" s="62"/>
    </row>
    <row r="1665" spans="7:8" x14ac:dyDescent="0.25">
      <c r="G1665" s="62"/>
      <c r="H1665" s="62"/>
    </row>
    <row r="1666" spans="7:8" x14ac:dyDescent="0.25">
      <c r="G1666" s="62"/>
      <c r="H1666" s="62"/>
    </row>
    <row r="1667" spans="7:8" x14ac:dyDescent="0.25">
      <c r="G1667" s="62"/>
      <c r="H1667" s="62"/>
    </row>
    <row r="1668" spans="7:8" x14ac:dyDescent="0.25">
      <c r="G1668" s="62"/>
      <c r="H1668" s="62"/>
    </row>
    <row r="1669" spans="7:8" x14ac:dyDescent="0.25">
      <c r="G1669" s="62"/>
      <c r="H1669" s="62"/>
    </row>
    <row r="1670" spans="7:8" x14ac:dyDescent="0.25">
      <c r="G1670" s="62"/>
      <c r="H1670" s="62"/>
    </row>
    <row r="1671" spans="7:8" x14ac:dyDescent="0.25">
      <c r="G1671" s="62"/>
      <c r="H1671" s="62"/>
    </row>
    <row r="1672" spans="7:8" x14ac:dyDescent="0.25">
      <c r="G1672" s="62"/>
      <c r="H1672" s="62"/>
    </row>
    <row r="1673" spans="7:8" x14ac:dyDescent="0.25">
      <c r="G1673" s="62"/>
      <c r="H1673" s="62"/>
    </row>
    <row r="1674" spans="7:8" x14ac:dyDescent="0.25">
      <c r="G1674" s="62"/>
      <c r="H1674" s="62"/>
    </row>
    <row r="1675" spans="7:8" x14ac:dyDescent="0.25">
      <c r="G1675" s="62"/>
      <c r="H1675" s="62"/>
    </row>
    <row r="1676" spans="7:8" x14ac:dyDescent="0.25">
      <c r="G1676" s="62"/>
      <c r="H1676" s="62"/>
    </row>
    <row r="1677" spans="7:8" x14ac:dyDescent="0.25">
      <c r="G1677" s="62"/>
      <c r="H1677" s="62"/>
    </row>
    <row r="1678" spans="7:8" x14ac:dyDescent="0.25">
      <c r="G1678" s="62"/>
      <c r="H1678" s="62"/>
    </row>
    <row r="1679" spans="7:8" x14ac:dyDescent="0.25">
      <c r="G1679" s="62"/>
      <c r="H1679" s="62"/>
    </row>
    <row r="1680" spans="7:8" x14ac:dyDescent="0.25">
      <c r="G1680" s="62"/>
      <c r="H1680" s="62"/>
    </row>
    <row r="1681" spans="7:8" x14ac:dyDescent="0.25">
      <c r="G1681" s="62"/>
      <c r="H1681" s="62"/>
    </row>
    <row r="1682" spans="7:8" x14ac:dyDescent="0.25">
      <c r="G1682" s="62"/>
      <c r="H1682" s="62"/>
    </row>
    <row r="1683" spans="7:8" x14ac:dyDescent="0.25">
      <c r="G1683" s="62"/>
      <c r="H1683" s="62"/>
    </row>
    <row r="1684" spans="7:8" x14ac:dyDescent="0.25">
      <c r="G1684" s="62"/>
      <c r="H1684" s="62"/>
    </row>
    <row r="1685" spans="7:8" x14ac:dyDescent="0.25">
      <c r="G1685" s="62"/>
      <c r="H1685" s="62"/>
    </row>
    <row r="1686" spans="7:8" x14ac:dyDescent="0.25">
      <c r="G1686" s="62"/>
      <c r="H1686" s="62"/>
    </row>
    <row r="1687" spans="7:8" x14ac:dyDescent="0.25">
      <c r="G1687" s="62"/>
      <c r="H1687" s="62"/>
    </row>
    <row r="1688" spans="7:8" x14ac:dyDescent="0.25">
      <c r="G1688" s="62"/>
      <c r="H1688" s="62"/>
    </row>
    <row r="1689" spans="7:8" x14ac:dyDescent="0.25">
      <c r="G1689" s="62"/>
      <c r="H1689" s="62"/>
    </row>
    <row r="1690" spans="7:8" x14ac:dyDescent="0.25">
      <c r="G1690" s="62"/>
      <c r="H1690" s="62"/>
    </row>
    <row r="1691" spans="7:8" x14ac:dyDescent="0.25">
      <c r="G1691" s="62"/>
      <c r="H1691" s="62"/>
    </row>
    <row r="1692" spans="7:8" x14ac:dyDescent="0.25">
      <c r="G1692" s="62"/>
      <c r="H1692" s="62"/>
    </row>
    <row r="1693" spans="7:8" x14ac:dyDescent="0.25">
      <c r="G1693" s="62"/>
      <c r="H1693" s="62"/>
    </row>
    <row r="1694" spans="7:8" x14ac:dyDescent="0.25">
      <c r="G1694" s="62"/>
      <c r="H1694" s="62"/>
    </row>
    <row r="1695" spans="7:8" x14ac:dyDescent="0.25">
      <c r="G1695" s="62"/>
      <c r="H1695" s="62"/>
    </row>
    <row r="1696" spans="7:8" x14ac:dyDescent="0.25">
      <c r="G1696" s="62"/>
      <c r="H1696" s="62"/>
    </row>
    <row r="1697" spans="7:8" x14ac:dyDescent="0.25">
      <c r="G1697" s="62"/>
      <c r="H1697" s="62"/>
    </row>
    <row r="1698" spans="7:8" x14ac:dyDescent="0.25">
      <c r="G1698" s="62"/>
      <c r="H1698" s="62"/>
    </row>
    <row r="1699" spans="7:8" x14ac:dyDescent="0.25">
      <c r="G1699" s="62"/>
      <c r="H1699" s="62"/>
    </row>
    <row r="1700" spans="7:8" x14ac:dyDescent="0.25">
      <c r="G1700" s="62"/>
      <c r="H1700" s="62"/>
    </row>
    <row r="1701" spans="7:8" x14ac:dyDescent="0.25">
      <c r="G1701" s="62"/>
      <c r="H1701" s="62"/>
    </row>
    <row r="1702" spans="7:8" x14ac:dyDescent="0.25">
      <c r="G1702" s="62"/>
      <c r="H1702" s="62"/>
    </row>
    <row r="1703" spans="7:8" x14ac:dyDescent="0.25">
      <c r="G1703" s="62"/>
      <c r="H1703" s="62"/>
    </row>
    <row r="1704" spans="7:8" x14ac:dyDescent="0.25">
      <c r="G1704" s="62"/>
      <c r="H1704" s="62"/>
    </row>
    <row r="1705" spans="7:8" x14ac:dyDescent="0.25">
      <c r="G1705" s="62"/>
      <c r="H1705" s="62"/>
    </row>
    <row r="1706" spans="7:8" x14ac:dyDescent="0.25">
      <c r="G1706" s="62"/>
      <c r="H1706" s="62"/>
    </row>
    <row r="1707" spans="7:8" x14ac:dyDescent="0.25">
      <c r="G1707" s="62"/>
      <c r="H1707" s="62"/>
    </row>
    <row r="1708" spans="7:8" x14ac:dyDescent="0.25">
      <c r="G1708" s="62"/>
      <c r="H1708" s="62"/>
    </row>
    <row r="1709" spans="7:8" x14ac:dyDescent="0.25">
      <c r="G1709" s="62"/>
      <c r="H1709" s="62"/>
    </row>
    <row r="1710" spans="7:8" x14ac:dyDescent="0.25">
      <c r="G1710" s="62"/>
      <c r="H1710" s="62"/>
    </row>
    <row r="1711" spans="7:8" x14ac:dyDescent="0.25">
      <c r="G1711" s="62"/>
      <c r="H1711" s="62"/>
    </row>
    <row r="1712" spans="7:8" x14ac:dyDescent="0.25">
      <c r="G1712" s="62"/>
      <c r="H1712" s="62"/>
    </row>
    <row r="1713" spans="7:8" x14ac:dyDescent="0.25">
      <c r="G1713" s="62"/>
      <c r="H1713" s="62"/>
    </row>
    <row r="1714" spans="7:8" x14ac:dyDescent="0.25">
      <c r="G1714" s="62"/>
      <c r="H1714" s="62"/>
    </row>
    <row r="1715" spans="7:8" x14ac:dyDescent="0.25">
      <c r="G1715" s="62"/>
      <c r="H1715" s="62"/>
    </row>
    <row r="1716" spans="7:8" x14ac:dyDescent="0.25">
      <c r="G1716" s="62"/>
      <c r="H1716" s="62"/>
    </row>
    <row r="1717" spans="7:8" x14ac:dyDescent="0.25">
      <c r="G1717" s="62"/>
      <c r="H1717" s="62"/>
    </row>
    <row r="1718" spans="7:8" x14ac:dyDescent="0.25">
      <c r="G1718" s="62"/>
      <c r="H1718" s="62"/>
    </row>
    <row r="1719" spans="7:8" x14ac:dyDescent="0.25">
      <c r="G1719" s="62"/>
      <c r="H1719" s="62"/>
    </row>
    <row r="1720" spans="7:8" x14ac:dyDescent="0.25">
      <c r="G1720" s="62"/>
      <c r="H1720" s="62"/>
    </row>
    <row r="1721" spans="7:8" x14ac:dyDescent="0.25">
      <c r="G1721" s="62"/>
      <c r="H1721" s="62"/>
    </row>
    <row r="1722" spans="7:8" x14ac:dyDescent="0.25">
      <c r="G1722" s="62"/>
      <c r="H1722" s="62"/>
    </row>
    <row r="1723" spans="7:8" x14ac:dyDescent="0.25">
      <c r="G1723" s="62"/>
      <c r="H1723" s="62"/>
    </row>
    <row r="1724" spans="7:8" x14ac:dyDescent="0.25">
      <c r="G1724" s="62"/>
      <c r="H1724" s="62"/>
    </row>
    <row r="1725" spans="7:8" x14ac:dyDescent="0.25">
      <c r="G1725" s="62"/>
      <c r="H1725" s="62"/>
    </row>
    <row r="1726" spans="7:8" x14ac:dyDescent="0.25">
      <c r="G1726" s="62"/>
      <c r="H1726" s="62"/>
    </row>
    <row r="1727" spans="7:8" x14ac:dyDescent="0.25">
      <c r="G1727" s="62"/>
      <c r="H1727" s="62"/>
    </row>
    <row r="1728" spans="7:8" x14ac:dyDescent="0.25">
      <c r="G1728" s="62"/>
      <c r="H1728" s="62"/>
    </row>
    <row r="1729" spans="7:8" x14ac:dyDescent="0.25">
      <c r="G1729" s="62"/>
      <c r="H1729" s="62"/>
    </row>
    <row r="1730" spans="7:8" x14ac:dyDescent="0.25">
      <c r="G1730" s="62"/>
      <c r="H1730" s="62"/>
    </row>
    <row r="1731" spans="7:8" x14ac:dyDescent="0.25">
      <c r="G1731" s="62"/>
      <c r="H1731" s="62"/>
    </row>
    <row r="1732" spans="7:8" x14ac:dyDescent="0.25">
      <c r="G1732" s="62"/>
      <c r="H1732" s="62"/>
    </row>
    <row r="1733" spans="7:8" x14ac:dyDescent="0.25">
      <c r="G1733" s="62"/>
      <c r="H1733" s="62"/>
    </row>
    <row r="1734" spans="7:8" x14ac:dyDescent="0.25">
      <c r="G1734" s="62"/>
      <c r="H1734" s="62"/>
    </row>
    <row r="1735" spans="7:8" x14ac:dyDescent="0.25">
      <c r="G1735" s="62"/>
      <c r="H1735" s="62"/>
    </row>
    <row r="1736" spans="7:8" x14ac:dyDescent="0.25">
      <c r="G1736" s="62"/>
      <c r="H1736" s="62"/>
    </row>
    <row r="1737" spans="7:8" x14ac:dyDescent="0.25">
      <c r="G1737" s="62"/>
      <c r="H1737" s="62"/>
    </row>
    <row r="1738" spans="7:8" x14ac:dyDescent="0.25">
      <c r="G1738" s="62"/>
      <c r="H1738" s="62"/>
    </row>
    <row r="1739" spans="7:8" x14ac:dyDescent="0.25">
      <c r="G1739" s="62"/>
      <c r="H1739" s="62"/>
    </row>
    <row r="1740" spans="7:8" x14ac:dyDescent="0.25">
      <c r="G1740" s="62"/>
      <c r="H1740" s="62"/>
    </row>
    <row r="1741" spans="7:8" x14ac:dyDescent="0.25">
      <c r="G1741" s="62"/>
      <c r="H1741" s="62"/>
    </row>
    <row r="1742" spans="7:8" x14ac:dyDescent="0.25">
      <c r="G1742" s="62"/>
      <c r="H1742" s="62"/>
    </row>
    <row r="1743" spans="7:8" x14ac:dyDescent="0.25">
      <c r="G1743" s="62"/>
      <c r="H1743" s="62"/>
    </row>
    <row r="1744" spans="7:8" x14ac:dyDescent="0.25">
      <c r="G1744" s="62"/>
      <c r="H1744" s="62"/>
    </row>
    <row r="1745" spans="7:8" x14ac:dyDescent="0.25">
      <c r="G1745" s="62"/>
      <c r="H1745" s="62"/>
    </row>
    <row r="1746" spans="7:8" x14ac:dyDescent="0.25">
      <c r="G1746" s="62"/>
      <c r="H1746" s="62"/>
    </row>
    <row r="1747" spans="7:8" x14ac:dyDescent="0.25">
      <c r="G1747" s="62"/>
      <c r="H1747" s="62"/>
    </row>
    <row r="1748" spans="7:8" x14ac:dyDescent="0.25">
      <c r="G1748" s="62"/>
      <c r="H1748" s="62"/>
    </row>
    <row r="1749" spans="7:8" x14ac:dyDescent="0.25">
      <c r="G1749" s="62"/>
      <c r="H1749" s="62"/>
    </row>
    <row r="1750" spans="7:8" x14ac:dyDescent="0.25">
      <c r="G1750" s="62"/>
      <c r="H1750" s="62"/>
    </row>
    <row r="1751" spans="7:8" x14ac:dyDescent="0.25">
      <c r="G1751" s="62"/>
      <c r="H1751" s="62"/>
    </row>
    <row r="1752" spans="7:8" x14ac:dyDescent="0.25">
      <c r="G1752" s="62"/>
      <c r="H1752" s="62"/>
    </row>
    <row r="1753" spans="7:8" x14ac:dyDescent="0.25">
      <c r="G1753" s="62"/>
      <c r="H1753" s="62"/>
    </row>
    <row r="1754" spans="7:8" x14ac:dyDescent="0.25">
      <c r="G1754" s="62"/>
      <c r="H1754" s="62"/>
    </row>
    <row r="1755" spans="7:8" x14ac:dyDescent="0.25">
      <c r="G1755" s="62"/>
      <c r="H1755" s="62"/>
    </row>
    <row r="1756" spans="7:8" x14ac:dyDescent="0.25">
      <c r="G1756" s="62"/>
      <c r="H1756" s="62"/>
    </row>
    <row r="1757" spans="7:8" x14ac:dyDescent="0.25">
      <c r="G1757" s="62"/>
      <c r="H1757" s="62"/>
    </row>
    <row r="1758" spans="7:8" x14ac:dyDescent="0.25">
      <c r="G1758" s="62"/>
      <c r="H1758" s="62"/>
    </row>
    <row r="1759" spans="7:8" x14ac:dyDescent="0.25">
      <c r="G1759" s="62"/>
      <c r="H1759" s="62"/>
    </row>
    <row r="1760" spans="7:8" x14ac:dyDescent="0.25">
      <c r="G1760" s="62"/>
      <c r="H1760" s="62"/>
    </row>
    <row r="1761" spans="7:8" x14ac:dyDescent="0.25">
      <c r="G1761" s="62"/>
      <c r="H1761" s="62"/>
    </row>
    <row r="1762" spans="7:8" x14ac:dyDescent="0.25">
      <c r="G1762" s="62"/>
      <c r="H1762" s="62"/>
    </row>
    <row r="1763" spans="7:8" x14ac:dyDescent="0.25">
      <c r="G1763" s="62"/>
      <c r="H1763" s="62"/>
    </row>
    <row r="1764" spans="7:8" x14ac:dyDescent="0.25">
      <c r="G1764" s="62"/>
      <c r="H1764" s="62"/>
    </row>
    <row r="1765" spans="7:8" x14ac:dyDescent="0.25">
      <c r="G1765" s="62"/>
      <c r="H1765" s="62"/>
    </row>
    <row r="1766" spans="7:8" x14ac:dyDescent="0.25">
      <c r="G1766" s="62"/>
      <c r="H1766" s="62"/>
    </row>
    <row r="1767" spans="7:8" x14ac:dyDescent="0.25">
      <c r="G1767" s="62"/>
      <c r="H1767" s="62"/>
    </row>
    <row r="1768" spans="7:8" x14ac:dyDescent="0.25">
      <c r="G1768" s="62"/>
      <c r="H1768" s="62"/>
    </row>
    <row r="1769" spans="7:8" x14ac:dyDescent="0.25">
      <c r="G1769" s="62"/>
      <c r="H1769" s="62"/>
    </row>
    <row r="1770" spans="7:8" x14ac:dyDescent="0.25">
      <c r="G1770" s="62"/>
      <c r="H1770" s="62"/>
    </row>
    <row r="1771" spans="7:8" x14ac:dyDescent="0.25">
      <c r="G1771" s="62"/>
      <c r="H1771" s="62"/>
    </row>
    <row r="1772" spans="7:8" x14ac:dyDescent="0.25">
      <c r="G1772" s="62"/>
      <c r="H1772" s="62"/>
    </row>
    <row r="1773" spans="7:8" x14ac:dyDescent="0.25">
      <c r="G1773" s="62"/>
      <c r="H1773" s="62"/>
    </row>
    <row r="1774" spans="7:8" x14ac:dyDescent="0.25">
      <c r="G1774" s="62"/>
      <c r="H1774" s="62"/>
    </row>
    <row r="1775" spans="7:8" x14ac:dyDescent="0.25">
      <c r="G1775" s="62"/>
      <c r="H1775" s="62"/>
    </row>
    <row r="1776" spans="7:8" x14ac:dyDescent="0.25">
      <c r="G1776" s="62"/>
      <c r="H1776" s="62"/>
    </row>
    <row r="1777" spans="7:8" x14ac:dyDescent="0.25">
      <c r="G1777" s="62"/>
      <c r="H1777" s="62"/>
    </row>
    <row r="1778" spans="7:8" x14ac:dyDescent="0.25">
      <c r="G1778" s="62"/>
      <c r="H1778" s="62"/>
    </row>
    <row r="1779" spans="7:8" x14ac:dyDescent="0.25">
      <c r="G1779" s="62"/>
      <c r="H1779" s="62"/>
    </row>
    <row r="1780" spans="7:8" x14ac:dyDescent="0.25">
      <c r="G1780" s="62"/>
      <c r="H1780" s="62"/>
    </row>
    <row r="1781" spans="7:8" x14ac:dyDescent="0.25">
      <c r="G1781" s="62"/>
      <c r="H1781" s="62"/>
    </row>
    <row r="1782" spans="7:8" x14ac:dyDescent="0.25">
      <c r="G1782" s="62"/>
      <c r="H1782" s="62"/>
    </row>
    <row r="1783" spans="7:8" x14ac:dyDescent="0.25">
      <c r="G1783" s="62"/>
      <c r="H1783" s="62"/>
    </row>
    <row r="1784" spans="7:8" x14ac:dyDescent="0.25">
      <c r="G1784" s="62"/>
      <c r="H1784" s="62"/>
    </row>
    <row r="1785" spans="7:8" x14ac:dyDescent="0.25">
      <c r="G1785" s="62"/>
      <c r="H1785" s="62"/>
    </row>
    <row r="1786" spans="7:8" x14ac:dyDescent="0.25">
      <c r="G1786" s="62"/>
      <c r="H1786" s="62"/>
    </row>
    <row r="1787" spans="7:8" x14ac:dyDescent="0.25">
      <c r="G1787" s="62"/>
      <c r="H1787" s="62"/>
    </row>
    <row r="1788" spans="7:8" x14ac:dyDescent="0.25">
      <c r="G1788" s="62"/>
      <c r="H1788" s="62"/>
    </row>
    <row r="1789" spans="7:8" x14ac:dyDescent="0.25">
      <c r="G1789" s="62"/>
      <c r="H1789" s="62"/>
    </row>
    <row r="1790" spans="7:8" x14ac:dyDescent="0.25">
      <c r="G1790" s="62"/>
      <c r="H1790" s="62"/>
    </row>
    <row r="1791" spans="7:8" x14ac:dyDescent="0.25">
      <c r="G1791" s="62"/>
      <c r="H1791" s="62"/>
    </row>
    <row r="1792" spans="7:8" x14ac:dyDescent="0.25">
      <c r="G1792" s="62"/>
      <c r="H1792" s="62"/>
    </row>
    <row r="1793" spans="7:8" x14ac:dyDescent="0.25">
      <c r="G1793" s="62"/>
      <c r="H1793" s="62"/>
    </row>
    <row r="1794" spans="7:8" x14ac:dyDescent="0.25">
      <c r="G1794" s="62"/>
      <c r="H1794" s="62"/>
    </row>
    <row r="1795" spans="7:8" x14ac:dyDescent="0.25">
      <c r="G1795" s="62"/>
      <c r="H1795" s="62"/>
    </row>
    <row r="1796" spans="7:8" x14ac:dyDescent="0.25">
      <c r="G1796" s="62"/>
      <c r="H1796" s="62"/>
    </row>
    <row r="1797" spans="7:8" x14ac:dyDescent="0.25">
      <c r="G1797" s="62"/>
      <c r="H1797" s="62"/>
    </row>
    <row r="1798" spans="7:8" x14ac:dyDescent="0.25">
      <c r="G1798" s="62"/>
      <c r="H1798" s="62"/>
    </row>
    <row r="1799" spans="7:8" x14ac:dyDescent="0.25">
      <c r="G1799" s="62"/>
      <c r="H1799" s="62"/>
    </row>
    <row r="1800" spans="7:8" x14ac:dyDescent="0.25">
      <c r="G1800" s="62"/>
      <c r="H1800" s="62"/>
    </row>
    <row r="1801" spans="7:8" x14ac:dyDescent="0.25">
      <c r="G1801" s="62"/>
      <c r="H1801" s="62"/>
    </row>
    <row r="1802" spans="7:8" x14ac:dyDescent="0.25">
      <c r="G1802" s="62"/>
      <c r="H1802" s="62"/>
    </row>
    <row r="1803" spans="7:8" x14ac:dyDescent="0.25">
      <c r="G1803" s="62"/>
      <c r="H1803" s="62"/>
    </row>
    <row r="1804" spans="7:8" x14ac:dyDescent="0.25">
      <c r="G1804" s="62"/>
      <c r="H1804" s="62"/>
    </row>
    <row r="1805" spans="7:8" x14ac:dyDescent="0.25">
      <c r="G1805" s="62"/>
      <c r="H1805" s="62"/>
    </row>
    <row r="1806" spans="7:8" x14ac:dyDescent="0.25">
      <c r="G1806" s="62"/>
      <c r="H1806" s="62"/>
    </row>
    <row r="1807" spans="7:8" x14ac:dyDescent="0.25">
      <c r="G1807" s="62"/>
      <c r="H1807" s="62"/>
    </row>
    <row r="1808" spans="7:8" x14ac:dyDescent="0.25">
      <c r="G1808" s="62"/>
      <c r="H1808" s="62"/>
    </row>
    <row r="1809" spans="7:8" x14ac:dyDescent="0.25">
      <c r="G1809" s="62"/>
      <c r="H1809" s="62"/>
    </row>
    <row r="1810" spans="7:8" x14ac:dyDescent="0.25">
      <c r="G1810" s="62"/>
      <c r="H1810" s="62"/>
    </row>
    <row r="1811" spans="7:8" x14ac:dyDescent="0.25">
      <c r="G1811" s="62"/>
      <c r="H1811" s="62"/>
    </row>
    <row r="1812" spans="7:8" x14ac:dyDescent="0.25">
      <c r="G1812" s="62"/>
      <c r="H1812" s="62"/>
    </row>
    <row r="1813" spans="7:8" x14ac:dyDescent="0.25">
      <c r="G1813" s="62"/>
      <c r="H1813" s="62"/>
    </row>
    <row r="1814" spans="7:8" x14ac:dyDescent="0.25">
      <c r="G1814" s="62"/>
      <c r="H1814" s="62"/>
    </row>
    <row r="1815" spans="7:8" x14ac:dyDescent="0.25">
      <c r="G1815" s="62"/>
      <c r="H1815" s="62"/>
    </row>
    <row r="1816" spans="7:8" x14ac:dyDescent="0.25">
      <c r="G1816" s="62"/>
      <c r="H1816" s="62"/>
    </row>
    <row r="1817" spans="7:8" x14ac:dyDescent="0.25">
      <c r="G1817" s="62"/>
      <c r="H1817" s="62"/>
    </row>
    <row r="1818" spans="7:8" x14ac:dyDescent="0.25">
      <c r="G1818" s="62"/>
      <c r="H1818" s="62"/>
    </row>
    <row r="1819" spans="7:8" x14ac:dyDescent="0.25">
      <c r="G1819" s="62"/>
      <c r="H1819" s="62"/>
    </row>
    <row r="1820" spans="7:8" x14ac:dyDescent="0.25">
      <c r="G1820" s="62"/>
      <c r="H1820" s="62"/>
    </row>
    <row r="1821" spans="7:8" x14ac:dyDescent="0.25">
      <c r="G1821" s="62"/>
      <c r="H1821" s="62"/>
    </row>
    <row r="1822" spans="7:8" x14ac:dyDescent="0.25">
      <c r="G1822" s="62"/>
      <c r="H1822" s="62"/>
    </row>
    <row r="1823" spans="7:8" x14ac:dyDescent="0.25">
      <c r="G1823" s="62"/>
      <c r="H1823" s="62"/>
    </row>
    <row r="1824" spans="7:8" x14ac:dyDescent="0.25">
      <c r="G1824" s="62"/>
      <c r="H1824" s="62"/>
    </row>
    <row r="1825" spans="7:8" x14ac:dyDescent="0.25">
      <c r="G1825" s="62"/>
      <c r="H1825" s="62"/>
    </row>
    <row r="1826" spans="7:8" x14ac:dyDescent="0.25">
      <c r="G1826" s="62"/>
      <c r="H1826" s="62"/>
    </row>
    <row r="1827" spans="7:8" x14ac:dyDescent="0.25">
      <c r="G1827" s="62"/>
      <c r="H1827" s="62"/>
    </row>
    <row r="1828" spans="7:8" x14ac:dyDescent="0.25">
      <c r="G1828" s="62"/>
      <c r="H1828" s="62"/>
    </row>
    <row r="1829" spans="7:8" x14ac:dyDescent="0.25">
      <c r="G1829" s="62"/>
      <c r="H1829" s="62"/>
    </row>
    <row r="1830" spans="7:8" x14ac:dyDescent="0.25">
      <c r="G1830" s="62"/>
      <c r="H1830" s="62"/>
    </row>
    <row r="1831" spans="7:8" x14ac:dyDescent="0.25">
      <c r="G1831" s="62"/>
      <c r="H1831" s="62"/>
    </row>
    <row r="1832" spans="7:8" x14ac:dyDescent="0.25">
      <c r="G1832" s="62"/>
      <c r="H1832" s="62"/>
    </row>
    <row r="1833" spans="7:8" x14ac:dyDescent="0.25">
      <c r="G1833" s="62"/>
      <c r="H1833" s="62"/>
    </row>
    <row r="1834" spans="7:8" x14ac:dyDescent="0.25">
      <c r="G1834" s="62"/>
      <c r="H1834" s="62"/>
    </row>
    <row r="1835" spans="7:8" x14ac:dyDescent="0.25">
      <c r="G1835" s="62"/>
      <c r="H1835" s="62"/>
    </row>
    <row r="1836" spans="7:8" x14ac:dyDescent="0.25">
      <c r="G1836" s="62"/>
      <c r="H1836" s="62"/>
    </row>
    <row r="1837" spans="7:8" x14ac:dyDescent="0.25">
      <c r="G1837" s="62"/>
      <c r="H1837" s="62"/>
    </row>
    <row r="1838" spans="7:8" x14ac:dyDescent="0.25">
      <c r="G1838" s="62"/>
      <c r="H1838" s="62"/>
    </row>
    <row r="1839" spans="7:8" x14ac:dyDescent="0.25">
      <c r="G1839" s="62"/>
      <c r="H1839" s="62"/>
    </row>
    <row r="1840" spans="7:8" x14ac:dyDescent="0.25">
      <c r="G1840" s="62"/>
      <c r="H1840" s="62"/>
    </row>
    <row r="1841" spans="7:8" x14ac:dyDescent="0.25">
      <c r="G1841" s="62"/>
      <c r="H1841" s="62"/>
    </row>
    <row r="1842" spans="7:8" x14ac:dyDescent="0.25">
      <c r="G1842" s="62"/>
      <c r="H1842" s="62"/>
    </row>
    <row r="1843" spans="7:8" x14ac:dyDescent="0.25">
      <c r="G1843" s="62"/>
      <c r="H1843" s="62"/>
    </row>
    <row r="1844" spans="7:8" x14ac:dyDescent="0.25">
      <c r="G1844" s="62"/>
      <c r="H1844" s="62"/>
    </row>
    <row r="1845" spans="7:8" x14ac:dyDescent="0.25">
      <c r="G1845" s="62"/>
      <c r="H1845" s="62"/>
    </row>
    <row r="1846" spans="7:8" x14ac:dyDescent="0.25">
      <c r="G1846" s="62"/>
      <c r="H1846" s="62"/>
    </row>
    <row r="1847" spans="7:8" x14ac:dyDescent="0.25">
      <c r="G1847" s="62"/>
      <c r="H1847" s="62"/>
    </row>
    <row r="1848" spans="7:8" x14ac:dyDescent="0.25">
      <c r="G1848" s="62"/>
      <c r="H1848" s="62"/>
    </row>
    <row r="1849" spans="7:8" x14ac:dyDescent="0.25">
      <c r="G1849" s="62"/>
      <c r="H1849" s="62"/>
    </row>
    <row r="1850" spans="7:8" x14ac:dyDescent="0.25">
      <c r="G1850" s="62"/>
      <c r="H1850" s="62"/>
    </row>
    <row r="1851" spans="7:8" x14ac:dyDescent="0.25">
      <c r="G1851" s="62"/>
      <c r="H1851" s="62"/>
    </row>
    <row r="1852" spans="7:8" x14ac:dyDescent="0.25">
      <c r="G1852" s="62"/>
      <c r="H1852" s="62"/>
    </row>
    <row r="1853" spans="7:8" x14ac:dyDescent="0.25">
      <c r="G1853" s="62"/>
      <c r="H1853" s="62"/>
    </row>
    <row r="1854" spans="7:8" x14ac:dyDescent="0.25">
      <c r="G1854" s="62"/>
      <c r="H1854" s="62"/>
    </row>
    <row r="1855" spans="7:8" x14ac:dyDescent="0.25">
      <c r="G1855" s="62"/>
      <c r="H1855" s="62"/>
    </row>
    <row r="1856" spans="7:8" x14ac:dyDescent="0.25">
      <c r="G1856" s="62"/>
      <c r="H1856" s="62"/>
    </row>
    <row r="1857" spans="7:8" x14ac:dyDescent="0.25">
      <c r="G1857" s="62"/>
      <c r="H1857" s="62"/>
    </row>
    <row r="1858" spans="7:8" x14ac:dyDescent="0.25">
      <c r="G1858" s="62"/>
      <c r="H1858" s="62"/>
    </row>
    <row r="1859" spans="7:8" x14ac:dyDescent="0.25">
      <c r="G1859" s="62"/>
      <c r="H1859" s="62"/>
    </row>
    <row r="1860" spans="7:8" x14ac:dyDescent="0.25">
      <c r="G1860" s="62"/>
      <c r="H1860" s="62"/>
    </row>
    <row r="1861" spans="7:8" x14ac:dyDescent="0.25">
      <c r="G1861" s="62"/>
      <c r="H1861" s="62"/>
    </row>
    <row r="1862" spans="7:8" x14ac:dyDescent="0.25">
      <c r="G1862" s="62"/>
      <c r="H1862" s="62"/>
    </row>
    <row r="1863" spans="7:8" x14ac:dyDescent="0.25">
      <c r="G1863" s="62"/>
      <c r="H1863" s="62"/>
    </row>
    <row r="1864" spans="7:8" x14ac:dyDescent="0.25">
      <c r="G1864" s="62"/>
      <c r="H1864" s="62"/>
    </row>
    <row r="1865" spans="7:8" x14ac:dyDescent="0.25">
      <c r="G1865" s="62"/>
      <c r="H1865" s="62"/>
    </row>
    <row r="1866" spans="7:8" x14ac:dyDescent="0.25">
      <c r="G1866" s="62"/>
      <c r="H1866" s="62"/>
    </row>
    <row r="1867" spans="7:8" x14ac:dyDescent="0.25">
      <c r="G1867" s="62"/>
      <c r="H1867" s="62"/>
    </row>
    <row r="1868" spans="7:8" x14ac:dyDescent="0.25">
      <c r="G1868" s="62"/>
      <c r="H1868" s="62"/>
    </row>
    <row r="1869" spans="7:8" x14ac:dyDescent="0.25">
      <c r="G1869" s="62"/>
      <c r="H1869" s="62"/>
    </row>
    <row r="1870" spans="7:8" x14ac:dyDescent="0.25">
      <c r="G1870" s="62"/>
      <c r="H1870" s="62"/>
    </row>
    <row r="1871" spans="7:8" x14ac:dyDescent="0.25">
      <c r="G1871" s="62"/>
      <c r="H1871" s="62"/>
    </row>
    <row r="1872" spans="7:8" x14ac:dyDescent="0.25">
      <c r="G1872" s="62"/>
      <c r="H1872" s="62"/>
    </row>
    <row r="1873" spans="7:8" x14ac:dyDescent="0.25">
      <c r="G1873" s="62"/>
      <c r="H1873" s="62"/>
    </row>
    <row r="1874" spans="7:8" x14ac:dyDescent="0.25">
      <c r="G1874" s="62"/>
      <c r="H1874" s="62"/>
    </row>
    <row r="1875" spans="7:8" x14ac:dyDescent="0.25">
      <c r="G1875" s="62"/>
      <c r="H1875" s="62"/>
    </row>
    <row r="1876" spans="7:8" x14ac:dyDescent="0.25">
      <c r="G1876" s="62"/>
      <c r="H1876" s="62"/>
    </row>
    <row r="1877" spans="7:8" x14ac:dyDescent="0.25">
      <c r="G1877" s="62"/>
      <c r="H1877" s="62"/>
    </row>
    <row r="1878" spans="7:8" x14ac:dyDescent="0.25">
      <c r="G1878" s="62"/>
      <c r="H1878" s="62"/>
    </row>
    <row r="1879" spans="7:8" x14ac:dyDescent="0.25">
      <c r="G1879" s="62"/>
      <c r="H1879" s="62"/>
    </row>
    <row r="1880" spans="7:8" x14ac:dyDescent="0.25">
      <c r="G1880" s="62"/>
      <c r="H1880" s="62"/>
    </row>
    <row r="1881" spans="7:8" x14ac:dyDescent="0.25">
      <c r="G1881" s="62"/>
      <c r="H1881" s="62"/>
    </row>
    <row r="1882" spans="7:8" x14ac:dyDescent="0.25">
      <c r="G1882" s="62"/>
      <c r="H1882" s="62"/>
    </row>
    <row r="1883" spans="7:8" x14ac:dyDescent="0.25">
      <c r="G1883" s="62"/>
      <c r="H1883" s="62"/>
    </row>
    <row r="1884" spans="7:8" x14ac:dyDescent="0.25">
      <c r="G1884" s="62"/>
      <c r="H1884" s="62"/>
    </row>
    <row r="1885" spans="7:8" x14ac:dyDescent="0.25">
      <c r="G1885" s="62"/>
      <c r="H1885" s="62"/>
    </row>
    <row r="1886" spans="7:8" x14ac:dyDescent="0.25">
      <c r="G1886" s="62"/>
      <c r="H1886" s="62"/>
    </row>
    <row r="1887" spans="7:8" x14ac:dyDescent="0.25">
      <c r="G1887" s="62"/>
      <c r="H1887" s="62"/>
    </row>
    <row r="1888" spans="7:8" x14ac:dyDescent="0.25">
      <c r="G1888" s="62"/>
      <c r="H1888" s="62"/>
    </row>
    <row r="1889" spans="7:8" x14ac:dyDescent="0.25">
      <c r="G1889" s="62"/>
      <c r="H1889" s="62"/>
    </row>
    <row r="1890" spans="7:8" x14ac:dyDescent="0.25">
      <c r="G1890" s="62"/>
      <c r="H1890" s="62"/>
    </row>
    <row r="1891" spans="7:8" x14ac:dyDescent="0.25">
      <c r="G1891" s="62"/>
      <c r="H1891" s="62"/>
    </row>
    <row r="1892" spans="7:8" x14ac:dyDescent="0.25">
      <c r="G1892" s="62"/>
      <c r="H1892" s="62"/>
    </row>
    <row r="1893" spans="7:8" x14ac:dyDescent="0.25">
      <c r="G1893" s="62"/>
      <c r="H1893" s="62"/>
    </row>
    <row r="1894" spans="7:8" x14ac:dyDescent="0.25">
      <c r="G1894" s="62"/>
      <c r="H1894" s="62"/>
    </row>
    <row r="1895" spans="7:8" x14ac:dyDescent="0.25">
      <c r="G1895" s="62"/>
      <c r="H1895" s="62"/>
    </row>
    <row r="1896" spans="7:8" x14ac:dyDescent="0.25">
      <c r="G1896" s="62"/>
      <c r="H1896" s="62"/>
    </row>
    <row r="1897" spans="7:8" x14ac:dyDescent="0.25">
      <c r="G1897" s="62"/>
      <c r="H1897" s="62"/>
    </row>
    <row r="1898" spans="7:8" x14ac:dyDescent="0.25">
      <c r="G1898" s="62"/>
      <c r="H1898" s="62"/>
    </row>
    <row r="1899" spans="7:8" x14ac:dyDescent="0.25">
      <c r="G1899" s="62"/>
      <c r="H1899" s="62"/>
    </row>
    <row r="1900" spans="7:8" x14ac:dyDescent="0.25">
      <c r="G1900" s="62"/>
      <c r="H1900" s="62"/>
    </row>
    <row r="1901" spans="7:8" x14ac:dyDescent="0.25">
      <c r="G1901" s="62"/>
      <c r="H1901" s="62"/>
    </row>
    <row r="1902" spans="7:8" x14ac:dyDescent="0.25">
      <c r="G1902" s="62"/>
      <c r="H1902" s="62"/>
    </row>
    <row r="1903" spans="7:8" x14ac:dyDescent="0.25">
      <c r="G1903" s="62"/>
      <c r="H1903" s="62"/>
    </row>
    <row r="1904" spans="7:8" x14ac:dyDescent="0.25">
      <c r="G1904" s="62"/>
      <c r="H1904" s="62"/>
    </row>
    <row r="1905" spans="7:8" x14ac:dyDescent="0.25">
      <c r="G1905" s="62"/>
      <c r="H1905" s="62"/>
    </row>
    <row r="1906" spans="7:8" x14ac:dyDescent="0.25">
      <c r="G1906" s="62"/>
      <c r="H1906" s="62"/>
    </row>
    <row r="1907" spans="7:8" x14ac:dyDescent="0.25">
      <c r="G1907" s="62"/>
      <c r="H1907" s="62"/>
    </row>
    <row r="1908" spans="7:8" x14ac:dyDescent="0.25">
      <c r="G1908" s="62"/>
      <c r="H1908" s="62"/>
    </row>
    <row r="1909" spans="7:8" x14ac:dyDescent="0.25">
      <c r="G1909" s="62"/>
      <c r="H1909" s="62"/>
    </row>
    <row r="1910" spans="7:8" x14ac:dyDescent="0.25">
      <c r="G1910" s="62"/>
      <c r="H1910" s="62"/>
    </row>
    <row r="1911" spans="7:8" x14ac:dyDescent="0.25">
      <c r="G1911" s="62"/>
      <c r="H1911" s="62"/>
    </row>
    <row r="1912" spans="7:8" x14ac:dyDescent="0.25">
      <c r="G1912" s="62"/>
      <c r="H1912" s="62"/>
    </row>
    <row r="1913" spans="7:8" x14ac:dyDescent="0.25">
      <c r="G1913" s="62"/>
      <c r="H1913" s="62"/>
    </row>
    <row r="1914" spans="7:8" x14ac:dyDescent="0.25">
      <c r="G1914" s="62"/>
      <c r="H1914" s="62"/>
    </row>
    <row r="1915" spans="7:8" x14ac:dyDescent="0.25">
      <c r="G1915" s="62"/>
      <c r="H1915" s="62"/>
    </row>
    <row r="1916" spans="7:8" x14ac:dyDescent="0.25">
      <c r="G1916" s="62"/>
      <c r="H1916" s="62"/>
    </row>
    <row r="1917" spans="7:8" x14ac:dyDescent="0.25">
      <c r="G1917" s="62"/>
      <c r="H1917" s="62"/>
    </row>
    <row r="1918" spans="7:8" x14ac:dyDescent="0.25">
      <c r="G1918" s="62"/>
      <c r="H1918" s="62"/>
    </row>
    <row r="1919" spans="7:8" x14ac:dyDescent="0.25">
      <c r="G1919" s="62"/>
      <c r="H1919" s="62"/>
    </row>
    <row r="1920" spans="7:8" x14ac:dyDescent="0.25">
      <c r="G1920" s="62"/>
      <c r="H1920" s="62"/>
    </row>
    <row r="1921" spans="7:8" x14ac:dyDescent="0.25">
      <c r="G1921" s="62"/>
      <c r="H1921" s="62"/>
    </row>
    <row r="1922" spans="7:8" x14ac:dyDescent="0.25">
      <c r="G1922" s="62"/>
      <c r="H1922" s="62"/>
    </row>
    <row r="1923" spans="7:8" x14ac:dyDescent="0.25">
      <c r="G1923" s="62"/>
      <c r="H1923" s="62"/>
    </row>
    <row r="1924" spans="7:8" x14ac:dyDescent="0.25">
      <c r="G1924" s="62"/>
      <c r="H1924" s="62"/>
    </row>
    <row r="1925" spans="7:8" x14ac:dyDescent="0.25">
      <c r="G1925" s="62"/>
      <c r="H1925" s="62"/>
    </row>
    <row r="1926" spans="7:8" x14ac:dyDescent="0.25">
      <c r="G1926" s="62"/>
      <c r="H1926" s="62"/>
    </row>
    <row r="1927" spans="7:8" x14ac:dyDescent="0.25">
      <c r="G1927" s="62"/>
      <c r="H1927" s="62"/>
    </row>
    <row r="1928" spans="7:8" x14ac:dyDescent="0.25">
      <c r="G1928" s="62"/>
      <c r="H1928" s="62"/>
    </row>
    <row r="1929" spans="7:8" x14ac:dyDescent="0.25">
      <c r="G1929" s="62"/>
      <c r="H1929" s="62"/>
    </row>
    <row r="1930" spans="7:8" x14ac:dyDescent="0.25">
      <c r="G1930" s="62"/>
      <c r="H1930" s="62"/>
    </row>
    <row r="1931" spans="7:8" x14ac:dyDescent="0.25">
      <c r="G1931" s="62"/>
      <c r="H1931" s="62"/>
    </row>
    <row r="1932" spans="7:8" x14ac:dyDescent="0.25">
      <c r="G1932" s="62"/>
      <c r="H1932" s="62"/>
    </row>
    <row r="1933" spans="7:8" x14ac:dyDescent="0.25">
      <c r="G1933" s="62"/>
      <c r="H1933" s="62"/>
    </row>
    <row r="1934" spans="7:8" x14ac:dyDescent="0.25">
      <c r="G1934" s="62"/>
      <c r="H1934" s="62"/>
    </row>
    <row r="1935" spans="7:8" x14ac:dyDescent="0.25">
      <c r="G1935" s="62"/>
      <c r="H1935" s="62"/>
    </row>
    <row r="1936" spans="7:8" x14ac:dyDescent="0.25">
      <c r="G1936" s="62"/>
      <c r="H1936" s="62"/>
    </row>
    <row r="1937" spans="7:8" x14ac:dyDescent="0.25">
      <c r="G1937" s="62"/>
      <c r="H1937" s="62"/>
    </row>
    <row r="1938" spans="7:8" x14ac:dyDescent="0.25">
      <c r="G1938" s="62"/>
      <c r="H1938" s="62"/>
    </row>
    <row r="1939" spans="7:8" x14ac:dyDescent="0.25">
      <c r="G1939" s="62"/>
      <c r="H1939" s="62"/>
    </row>
    <row r="1940" spans="7:8" x14ac:dyDescent="0.25">
      <c r="G1940" s="62"/>
      <c r="H1940" s="62"/>
    </row>
    <row r="1941" spans="7:8" x14ac:dyDescent="0.25">
      <c r="G1941" s="62"/>
      <c r="H1941" s="62"/>
    </row>
    <row r="1942" spans="7:8" x14ac:dyDescent="0.25">
      <c r="G1942" s="62"/>
      <c r="H1942" s="62"/>
    </row>
    <row r="1943" spans="7:8" x14ac:dyDescent="0.25">
      <c r="G1943" s="62"/>
      <c r="H1943" s="62"/>
    </row>
    <row r="1944" spans="7:8" x14ac:dyDescent="0.25">
      <c r="G1944" s="62"/>
      <c r="H1944" s="62"/>
    </row>
    <row r="1945" spans="7:8" x14ac:dyDescent="0.25">
      <c r="G1945" s="62"/>
      <c r="H1945" s="62"/>
    </row>
    <row r="1946" spans="7:8" x14ac:dyDescent="0.25">
      <c r="G1946" s="62"/>
      <c r="H1946" s="62"/>
    </row>
    <row r="1947" spans="7:8" x14ac:dyDescent="0.25">
      <c r="G1947" s="62"/>
      <c r="H1947" s="62"/>
    </row>
    <row r="1948" spans="7:8" x14ac:dyDescent="0.25">
      <c r="G1948" s="62"/>
      <c r="H1948" s="62"/>
    </row>
    <row r="1949" spans="7:8" x14ac:dyDescent="0.25">
      <c r="G1949" s="62"/>
      <c r="H1949" s="62"/>
    </row>
    <row r="1950" spans="7:8" x14ac:dyDescent="0.25">
      <c r="G1950" s="62"/>
      <c r="H1950" s="62"/>
    </row>
    <row r="1951" spans="7:8" x14ac:dyDescent="0.25">
      <c r="G1951" s="62"/>
      <c r="H1951" s="62"/>
    </row>
    <row r="1952" spans="7:8" x14ac:dyDescent="0.25">
      <c r="G1952" s="62"/>
      <c r="H1952" s="62"/>
    </row>
    <row r="1953" spans="7:8" x14ac:dyDescent="0.25">
      <c r="G1953" s="62"/>
      <c r="H1953" s="62"/>
    </row>
    <row r="1954" spans="7:8" x14ac:dyDescent="0.25">
      <c r="G1954" s="62"/>
      <c r="H1954" s="62"/>
    </row>
    <row r="1955" spans="7:8" x14ac:dyDescent="0.25">
      <c r="G1955" s="62"/>
      <c r="H1955" s="62"/>
    </row>
    <row r="1956" spans="7:8" x14ac:dyDescent="0.25">
      <c r="G1956" s="62"/>
      <c r="H1956" s="62"/>
    </row>
    <row r="1957" spans="7:8" x14ac:dyDescent="0.25">
      <c r="G1957" s="62"/>
      <c r="H1957" s="62"/>
    </row>
    <row r="1958" spans="7:8" x14ac:dyDescent="0.25">
      <c r="G1958" s="62"/>
      <c r="H1958" s="62"/>
    </row>
    <row r="1959" spans="7:8" x14ac:dyDescent="0.25">
      <c r="G1959" s="62"/>
      <c r="H1959" s="62"/>
    </row>
    <row r="1960" spans="7:8" x14ac:dyDescent="0.25">
      <c r="G1960" s="62"/>
      <c r="H1960" s="62"/>
    </row>
    <row r="1961" spans="7:8" x14ac:dyDescent="0.25">
      <c r="G1961" s="62"/>
      <c r="H1961" s="62"/>
    </row>
    <row r="1962" spans="7:8" x14ac:dyDescent="0.25">
      <c r="G1962" s="62"/>
      <c r="H1962" s="62"/>
    </row>
    <row r="1963" spans="7:8" x14ac:dyDescent="0.25">
      <c r="G1963" s="62"/>
      <c r="H1963" s="62"/>
    </row>
    <row r="1964" spans="7:8" x14ac:dyDescent="0.25">
      <c r="G1964" s="62"/>
      <c r="H1964" s="62"/>
    </row>
    <row r="1965" spans="7:8" x14ac:dyDescent="0.25">
      <c r="G1965" s="62"/>
      <c r="H1965" s="62"/>
    </row>
    <row r="1966" spans="7:8" x14ac:dyDescent="0.25">
      <c r="G1966" s="62"/>
      <c r="H1966" s="62"/>
    </row>
    <row r="1967" spans="7:8" x14ac:dyDescent="0.25">
      <c r="G1967" s="62"/>
      <c r="H1967" s="62"/>
    </row>
    <row r="1968" spans="7:8" x14ac:dyDescent="0.25">
      <c r="G1968" s="62"/>
      <c r="H1968" s="62"/>
    </row>
    <row r="1969" spans="7:8" x14ac:dyDescent="0.25">
      <c r="G1969" s="62"/>
      <c r="H1969" s="62"/>
    </row>
    <row r="1970" spans="7:8" x14ac:dyDescent="0.25">
      <c r="G1970" s="62"/>
      <c r="H1970" s="62"/>
    </row>
    <row r="1971" spans="7:8" x14ac:dyDescent="0.25">
      <c r="G1971" s="62"/>
      <c r="H1971" s="62"/>
    </row>
    <row r="1972" spans="7:8" x14ac:dyDescent="0.25">
      <c r="G1972" s="62"/>
      <c r="H1972" s="62"/>
    </row>
    <row r="1973" spans="7:8" x14ac:dyDescent="0.25">
      <c r="G1973" s="62"/>
      <c r="H1973" s="62"/>
    </row>
    <row r="1974" spans="7:8" x14ac:dyDescent="0.25">
      <c r="G1974" s="62"/>
      <c r="H1974" s="62"/>
    </row>
    <row r="1975" spans="7:8" x14ac:dyDescent="0.25">
      <c r="G1975" s="62"/>
      <c r="H1975" s="62"/>
    </row>
    <row r="1976" spans="7:8" x14ac:dyDescent="0.25">
      <c r="G1976" s="62"/>
      <c r="H1976" s="62"/>
    </row>
    <row r="1977" spans="7:8" x14ac:dyDescent="0.25">
      <c r="G1977" s="62"/>
      <c r="H1977" s="62"/>
    </row>
    <row r="1978" spans="7:8" x14ac:dyDescent="0.25">
      <c r="G1978" s="62"/>
      <c r="H1978" s="62"/>
    </row>
    <row r="1979" spans="7:8" x14ac:dyDescent="0.25">
      <c r="G1979" s="62"/>
      <c r="H1979" s="62"/>
    </row>
    <row r="1980" spans="7:8" x14ac:dyDescent="0.25">
      <c r="G1980" s="62"/>
      <c r="H1980" s="62"/>
    </row>
    <row r="1981" spans="7:8" x14ac:dyDescent="0.25">
      <c r="G1981" s="62"/>
      <c r="H1981" s="62"/>
    </row>
    <row r="1982" spans="7:8" x14ac:dyDescent="0.25">
      <c r="G1982" s="62"/>
      <c r="H1982" s="62"/>
    </row>
    <row r="1983" spans="7:8" x14ac:dyDescent="0.25">
      <c r="G1983" s="62"/>
      <c r="H1983" s="62"/>
    </row>
    <row r="1984" spans="7:8" x14ac:dyDescent="0.25">
      <c r="G1984" s="62"/>
      <c r="H1984" s="62"/>
    </row>
    <row r="1985" spans="7:8" x14ac:dyDescent="0.25">
      <c r="G1985" s="62"/>
      <c r="H1985" s="62"/>
    </row>
    <row r="1986" spans="7:8" x14ac:dyDescent="0.25">
      <c r="G1986" s="62"/>
      <c r="H1986" s="62"/>
    </row>
    <row r="1987" spans="7:8" x14ac:dyDescent="0.25">
      <c r="G1987" s="62"/>
      <c r="H1987" s="62"/>
    </row>
    <row r="1988" spans="7:8" x14ac:dyDescent="0.25">
      <c r="G1988" s="62"/>
      <c r="H1988" s="62"/>
    </row>
    <row r="1989" spans="7:8" x14ac:dyDescent="0.25">
      <c r="G1989" s="62"/>
      <c r="H1989" s="62"/>
    </row>
    <row r="1990" spans="7:8" x14ac:dyDescent="0.25">
      <c r="G1990" s="62"/>
      <c r="H1990" s="62"/>
    </row>
    <row r="1991" spans="7:8" x14ac:dyDescent="0.25">
      <c r="G1991" s="62"/>
      <c r="H1991" s="62"/>
    </row>
    <row r="1992" spans="7:8" x14ac:dyDescent="0.25">
      <c r="G1992" s="62"/>
      <c r="H1992" s="62"/>
    </row>
    <row r="1993" spans="7:8" x14ac:dyDescent="0.25">
      <c r="G1993" s="62"/>
      <c r="H1993" s="62"/>
    </row>
    <row r="1994" spans="7:8" x14ac:dyDescent="0.25">
      <c r="G1994" s="62"/>
      <c r="H1994" s="62"/>
    </row>
    <row r="1995" spans="7:8" x14ac:dyDescent="0.25">
      <c r="G1995" s="62"/>
      <c r="H1995" s="62"/>
    </row>
    <row r="1996" spans="7:8" x14ac:dyDescent="0.25">
      <c r="G1996" s="62"/>
      <c r="H1996" s="62"/>
    </row>
    <row r="1997" spans="7:8" x14ac:dyDescent="0.25">
      <c r="G1997" s="62"/>
      <c r="H1997" s="62"/>
    </row>
    <row r="1998" spans="7:8" x14ac:dyDescent="0.25">
      <c r="G1998" s="62"/>
      <c r="H1998" s="62"/>
    </row>
    <row r="1999" spans="7:8" x14ac:dyDescent="0.25">
      <c r="G1999" s="62"/>
      <c r="H1999" s="62"/>
    </row>
    <row r="2000" spans="7:8" x14ac:dyDescent="0.25">
      <c r="G2000" s="62"/>
      <c r="H2000" s="62"/>
    </row>
    <row r="2001" spans="7:8" x14ac:dyDescent="0.25">
      <c r="G2001" s="62"/>
      <c r="H2001" s="62"/>
    </row>
    <row r="2002" spans="7:8" x14ac:dyDescent="0.25">
      <c r="G2002" s="62"/>
      <c r="H2002" s="62"/>
    </row>
    <row r="2003" spans="7:8" x14ac:dyDescent="0.25">
      <c r="G2003" s="62"/>
      <c r="H2003" s="62"/>
    </row>
    <row r="2004" spans="7:8" x14ac:dyDescent="0.25">
      <c r="G2004" s="62"/>
      <c r="H2004" s="62"/>
    </row>
    <row r="2005" spans="7:8" x14ac:dyDescent="0.25">
      <c r="G2005" s="62"/>
      <c r="H2005" s="62"/>
    </row>
    <row r="2006" spans="7:8" x14ac:dyDescent="0.25">
      <c r="G2006" s="62"/>
      <c r="H2006" s="62"/>
    </row>
    <row r="2007" spans="7:8" x14ac:dyDescent="0.25">
      <c r="G2007" s="62"/>
      <c r="H2007" s="62"/>
    </row>
    <row r="2008" spans="7:8" x14ac:dyDescent="0.25">
      <c r="G2008" s="62"/>
      <c r="H2008" s="62"/>
    </row>
    <row r="2009" spans="7:8" x14ac:dyDescent="0.25">
      <c r="G2009" s="62"/>
      <c r="H2009" s="62"/>
    </row>
    <row r="2010" spans="7:8" x14ac:dyDescent="0.25">
      <c r="G2010" s="62"/>
      <c r="H2010" s="62"/>
    </row>
    <row r="2011" spans="7:8" x14ac:dyDescent="0.25">
      <c r="G2011" s="62"/>
      <c r="H2011" s="62"/>
    </row>
    <row r="2012" spans="7:8" x14ac:dyDescent="0.25">
      <c r="G2012" s="62"/>
      <c r="H2012" s="62"/>
    </row>
    <row r="2013" spans="7:8" x14ac:dyDescent="0.25">
      <c r="G2013" s="62"/>
      <c r="H2013" s="62"/>
    </row>
    <row r="2014" spans="7:8" x14ac:dyDescent="0.25">
      <c r="G2014" s="62"/>
      <c r="H2014" s="62"/>
    </row>
    <row r="2015" spans="7:8" x14ac:dyDescent="0.25">
      <c r="G2015" s="62"/>
      <c r="H2015" s="62"/>
    </row>
    <row r="2016" spans="7:8" x14ac:dyDescent="0.25">
      <c r="G2016" s="62"/>
      <c r="H2016" s="62"/>
    </row>
    <row r="2017" spans="7:8" x14ac:dyDescent="0.25">
      <c r="G2017" s="62"/>
      <c r="H2017" s="62"/>
    </row>
    <row r="2018" spans="7:8" x14ac:dyDescent="0.25">
      <c r="G2018" s="62"/>
      <c r="H2018" s="62"/>
    </row>
    <row r="2019" spans="7:8" x14ac:dyDescent="0.25">
      <c r="G2019" s="62"/>
      <c r="H2019" s="62"/>
    </row>
    <row r="2020" spans="7:8" x14ac:dyDescent="0.25">
      <c r="G2020" s="62"/>
      <c r="H2020" s="62"/>
    </row>
    <row r="2021" spans="7:8" x14ac:dyDescent="0.25">
      <c r="G2021" s="62"/>
      <c r="H2021" s="62"/>
    </row>
    <row r="2022" spans="7:8" x14ac:dyDescent="0.25">
      <c r="G2022" s="62"/>
      <c r="H2022" s="62"/>
    </row>
    <row r="2023" spans="7:8" x14ac:dyDescent="0.25">
      <c r="G2023" s="62"/>
      <c r="H2023" s="62"/>
    </row>
    <row r="2024" spans="7:8" x14ac:dyDescent="0.25">
      <c r="G2024" s="62"/>
      <c r="H2024" s="62"/>
    </row>
    <row r="2025" spans="7:8" x14ac:dyDescent="0.25">
      <c r="G2025" s="62"/>
      <c r="H2025" s="62"/>
    </row>
    <row r="2026" spans="7:8" x14ac:dyDescent="0.25">
      <c r="G2026" s="62"/>
      <c r="H2026" s="62"/>
    </row>
    <row r="2027" spans="7:8" x14ac:dyDescent="0.25">
      <c r="G2027" s="62"/>
      <c r="H2027" s="62"/>
    </row>
    <row r="2028" spans="7:8" x14ac:dyDescent="0.25">
      <c r="G2028" s="62"/>
      <c r="H2028" s="62"/>
    </row>
    <row r="2029" spans="7:8" x14ac:dyDescent="0.25">
      <c r="G2029" s="62"/>
      <c r="H2029" s="62"/>
    </row>
    <row r="2030" spans="7:8" x14ac:dyDescent="0.25">
      <c r="G2030" s="62"/>
      <c r="H2030" s="62"/>
    </row>
    <row r="2031" spans="7:8" x14ac:dyDescent="0.25">
      <c r="G2031" s="62"/>
      <c r="H2031" s="62"/>
    </row>
    <row r="2032" spans="7:8" x14ac:dyDescent="0.25">
      <c r="G2032" s="62"/>
      <c r="H2032" s="62"/>
    </row>
    <row r="2033" spans="7:8" x14ac:dyDescent="0.25">
      <c r="G2033" s="62"/>
      <c r="H2033" s="62"/>
    </row>
    <row r="2034" spans="7:8" x14ac:dyDescent="0.25">
      <c r="G2034" s="62"/>
      <c r="H2034" s="62"/>
    </row>
    <row r="2035" spans="7:8" x14ac:dyDescent="0.25">
      <c r="G2035" s="62"/>
      <c r="H2035" s="62"/>
    </row>
    <row r="2036" spans="7:8" x14ac:dyDescent="0.25">
      <c r="G2036" s="62"/>
      <c r="H2036" s="62"/>
    </row>
    <row r="2037" spans="7:8" x14ac:dyDescent="0.25">
      <c r="G2037" s="62"/>
      <c r="H2037" s="62"/>
    </row>
    <row r="2038" spans="7:8" x14ac:dyDescent="0.25">
      <c r="G2038" s="62"/>
      <c r="H2038" s="62"/>
    </row>
    <row r="2039" spans="7:8" x14ac:dyDescent="0.25">
      <c r="G2039" s="62"/>
      <c r="H2039" s="62"/>
    </row>
    <row r="2040" spans="7:8" x14ac:dyDescent="0.25">
      <c r="G2040" s="62"/>
      <c r="H2040" s="62"/>
    </row>
    <row r="2041" spans="7:8" x14ac:dyDescent="0.25">
      <c r="G2041" s="62"/>
      <c r="H2041" s="62"/>
    </row>
    <row r="2042" spans="7:8" x14ac:dyDescent="0.25">
      <c r="G2042" s="62"/>
      <c r="H2042" s="62"/>
    </row>
    <row r="2043" spans="7:8" x14ac:dyDescent="0.25">
      <c r="G2043" s="62"/>
      <c r="H2043" s="62"/>
    </row>
    <row r="2044" spans="7:8" x14ac:dyDescent="0.25">
      <c r="G2044" s="62"/>
      <c r="H2044" s="62"/>
    </row>
    <row r="2045" spans="7:8" x14ac:dyDescent="0.25">
      <c r="G2045" s="62"/>
      <c r="H2045" s="62"/>
    </row>
    <row r="2046" spans="7:8" x14ac:dyDescent="0.25">
      <c r="G2046" s="62"/>
      <c r="H2046" s="62"/>
    </row>
    <row r="2047" spans="7:8" x14ac:dyDescent="0.25">
      <c r="G2047" s="62"/>
      <c r="H2047" s="62"/>
    </row>
    <row r="2048" spans="7:8" x14ac:dyDescent="0.25">
      <c r="G2048" s="62"/>
      <c r="H2048" s="62"/>
    </row>
    <row r="2049" spans="7:8" x14ac:dyDescent="0.25">
      <c r="G2049" s="62"/>
      <c r="H2049" s="62"/>
    </row>
    <row r="2050" spans="7:8" x14ac:dyDescent="0.25">
      <c r="G2050" s="62"/>
      <c r="H2050" s="62"/>
    </row>
    <row r="2051" spans="7:8" x14ac:dyDescent="0.25">
      <c r="G2051" s="62"/>
      <c r="H2051" s="62"/>
    </row>
    <row r="2052" spans="7:8" x14ac:dyDescent="0.25">
      <c r="G2052" s="62"/>
      <c r="H2052" s="62"/>
    </row>
    <row r="2053" spans="7:8" x14ac:dyDescent="0.25">
      <c r="G2053" s="62"/>
      <c r="H2053" s="62"/>
    </row>
    <row r="2054" spans="7:8" x14ac:dyDescent="0.25">
      <c r="G2054" s="62"/>
      <c r="H2054" s="62"/>
    </row>
    <row r="2055" spans="7:8" x14ac:dyDescent="0.25">
      <c r="G2055" s="62"/>
      <c r="H2055" s="62"/>
    </row>
    <row r="2056" spans="7:8" x14ac:dyDescent="0.25">
      <c r="G2056" s="62"/>
      <c r="H2056" s="62"/>
    </row>
    <row r="2057" spans="7:8" x14ac:dyDescent="0.25">
      <c r="G2057" s="62"/>
      <c r="H2057" s="62"/>
    </row>
    <row r="2058" spans="7:8" x14ac:dyDescent="0.25">
      <c r="G2058" s="62"/>
      <c r="H2058" s="62"/>
    </row>
    <row r="2059" spans="7:8" x14ac:dyDescent="0.25">
      <c r="G2059" s="62"/>
      <c r="H2059" s="62"/>
    </row>
    <row r="2060" spans="7:8" x14ac:dyDescent="0.25">
      <c r="G2060" s="62"/>
      <c r="H2060" s="62"/>
    </row>
    <row r="2061" spans="7:8" x14ac:dyDescent="0.25">
      <c r="G2061" s="62"/>
      <c r="H2061" s="62"/>
    </row>
    <row r="2062" spans="7:8" x14ac:dyDescent="0.25">
      <c r="G2062" s="62"/>
      <c r="H2062" s="62"/>
    </row>
    <row r="2063" spans="7:8" x14ac:dyDescent="0.25">
      <c r="G2063" s="62"/>
      <c r="H2063" s="62"/>
    </row>
    <row r="2064" spans="7:8" x14ac:dyDescent="0.25">
      <c r="G2064" s="62"/>
      <c r="H2064" s="62"/>
    </row>
    <row r="2065" spans="7:8" x14ac:dyDescent="0.25">
      <c r="G2065" s="62"/>
      <c r="H2065" s="62"/>
    </row>
    <row r="2066" spans="7:8" x14ac:dyDescent="0.25">
      <c r="G2066" s="62"/>
      <c r="H2066" s="62"/>
    </row>
    <row r="2067" spans="7:8" x14ac:dyDescent="0.25">
      <c r="G2067" s="62"/>
      <c r="H2067" s="62"/>
    </row>
    <row r="2068" spans="7:8" x14ac:dyDescent="0.25">
      <c r="G2068" s="62"/>
      <c r="H2068" s="62"/>
    </row>
    <row r="2069" spans="7:8" x14ac:dyDescent="0.25">
      <c r="G2069" s="62"/>
      <c r="H2069" s="62"/>
    </row>
    <row r="2070" spans="7:8" x14ac:dyDescent="0.25">
      <c r="G2070" s="62"/>
      <c r="H2070" s="62"/>
    </row>
    <row r="2071" spans="7:8" x14ac:dyDescent="0.25">
      <c r="G2071" s="62"/>
      <c r="H2071" s="62"/>
    </row>
    <row r="2072" spans="7:8" x14ac:dyDescent="0.25">
      <c r="G2072" s="62"/>
      <c r="H2072" s="62"/>
    </row>
    <row r="2073" spans="7:8" x14ac:dyDescent="0.25">
      <c r="G2073" s="62"/>
      <c r="H2073" s="62"/>
    </row>
    <row r="2074" spans="7:8" x14ac:dyDescent="0.25">
      <c r="G2074" s="62"/>
      <c r="H2074" s="62"/>
    </row>
    <row r="2075" spans="7:8" x14ac:dyDescent="0.25">
      <c r="G2075" s="62"/>
      <c r="H2075" s="62"/>
    </row>
    <row r="2076" spans="7:8" x14ac:dyDescent="0.25">
      <c r="G2076" s="62"/>
      <c r="H2076" s="62"/>
    </row>
    <row r="2077" spans="7:8" x14ac:dyDescent="0.25">
      <c r="G2077" s="62"/>
      <c r="H2077" s="62"/>
    </row>
    <row r="2078" spans="7:8" x14ac:dyDescent="0.25">
      <c r="G2078" s="62"/>
      <c r="H2078" s="62"/>
    </row>
    <row r="2079" spans="7:8" x14ac:dyDescent="0.25">
      <c r="G2079" s="62"/>
      <c r="H2079" s="62"/>
    </row>
    <row r="2080" spans="7:8" x14ac:dyDescent="0.25">
      <c r="G2080" s="62"/>
      <c r="H2080" s="62"/>
    </row>
    <row r="2081" spans="7:8" x14ac:dyDescent="0.25">
      <c r="G2081" s="62"/>
      <c r="H2081" s="62"/>
    </row>
    <row r="2082" spans="7:8" x14ac:dyDescent="0.25">
      <c r="G2082" s="62"/>
      <c r="H2082" s="62"/>
    </row>
    <row r="2083" spans="7:8" x14ac:dyDescent="0.25">
      <c r="G2083" s="62"/>
      <c r="H2083" s="62"/>
    </row>
    <row r="2084" spans="7:8" x14ac:dyDescent="0.25">
      <c r="G2084" s="62"/>
      <c r="H2084" s="62"/>
    </row>
    <row r="2085" spans="7:8" x14ac:dyDescent="0.25">
      <c r="G2085" s="62"/>
      <c r="H2085" s="62"/>
    </row>
    <row r="2086" spans="7:8" x14ac:dyDescent="0.25">
      <c r="G2086" s="62"/>
      <c r="H2086" s="62"/>
    </row>
    <row r="2087" spans="7:8" x14ac:dyDescent="0.25">
      <c r="G2087" s="62"/>
      <c r="H2087" s="62"/>
    </row>
    <row r="2088" spans="7:8" x14ac:dyDescent="0.25">
      <c r="G2088" s="62"/>
      <c r="H2088" s="62"/>
    </row>
    <row r="2089" spans="7:8" x14ac:dyDescent="0.25">
      <c r="G2089" s="62"/>
      <c r="H2089" s="62"/>
    </row>
    <row r="2090" spans="7:8" x14ac:dyDescent="0.25">
      <c r="G2090" s="62"/>
      <c r="H2090" s="62"/>
    </row>
    <row r="2091" spans="7:8" x14ac:dyDescent="0.25">
      <c r="G2091" s="62"/>
      <c r="H2091" s="62"/>
    </row>
    <row r="2092" spans="7:8" x14ac:dyDescent="0.25">
      <c r="G2092" s="62"/>
      <c r="H2092" s="62"/>
    </row>
    <row r="2093" spans="7:8" x14ac:dyDescent="0.25">
      <c r="G2093" s="62"/>
      <c r="H2093" s="62"/>
    </row>
    <row r="2094" spans="7:8" x14ac:dyDescent="0.25">
      <c r="G2094" s="62"/>
      <c r="H2094" s="62"/>
    </row>
    <row r="2095" spans="7:8" x14ac:dyDescent="0.25">
      <c r="G2095" s="62"/>
      <c r="H2095" s="62"/>
    </row>
    <row r="2096" spans="7:8" x14ac:dyDescent="0.25">
      <c r="G2096" s="62"/>
      <c r="H2096" s="62"/>
    </row>
    <row r="2097" spans="7:8" x14ac:dyDescent="0.25">
      <c r="G2097" s="62"/>
      <c r="H2097" s="62"/>
    </row>
    <row r="2098" spans="7:8" x14ac:dyDescent="0.25">
      <c r="G2098" s="62"/>
      <c r="H2098" s="62"/>
    </row>
    <row r="2099" spans="7:8" x14ac:dyDescent="0.25">
      <c r="G2099" s="62"/>
      <c r="H2099" s="62"/>
    </row>
    <row r="2100" spans="7:8" x14ac:dyDescent="0.25">
      <c r="G2100" s="62"/>
      <c r="H2100" s="62"/>
    </row>
    <row r="2101" spans="7:8" x14ac:dyDescent="0.25">
      <c r="G2101" s="62"/>
      <c r="H2101" s="62"/>
    </row>
    <row r="2102" spans="7:8" x14ac:dyDescent="0.25">
      <c r="G2102" s="62"/>
      <c r="H2102" s="62"/>
    </row>
    <row r="2103" spans="7:8" x14ac:dyDescent="0.25">
      <c r="G2103" s="62"/>
      <c r="H2103" s="62"/>
    </row>
    <row r="2104" spans="7:8" x14ac:dyDescent="0.25">
      <c r="G2104" s="62"/>
      <c r="H2104" s="62"/>
    </row>
    <row r="2105" spans="7:8" x14ac:dyDescent="0.25">
      <c r="G2105" s="62"/>
      <c r="H2105" s="62"/>
    </row>
    <row r="2106" spans="7:8" x14ac:dyDescent="0.25">
      <c r="G2106" s="62"/>
      <c r="H2106" s="62"/>
    </row>
    <row r="2107" spans="7:8" x14ac:dyDescent="0.25">
      <c r="G2107" s="62"/>
      <c r="H2107" s="62"/>
    </row>
    <row r="2108" spans="7:8" x14ac:dyDescent="0.25">
      <c r="G2108" s="62"/>
      <c r="H2108" s="62"/>
    </row>
    <row r="2109" spans="7:8" x14ac:dyDescent="0.25">
      <c r="G2109" s="62"/>
      <c r="H2109" s="62"/>
    </row>
    <row r="2110" spans="7:8" x14ac:dyDescent="0.25">
      <c r="G2110" s="62"/>
      <c r="H2110" s="62"/>
    </row>
    <row r="2111" spans="7:8" x14ac:dyDescent="0.25">
      <c r="G2111" s="62"/>
      <c r="H2111" s="62"/>
    </row>
    <row r="2112" spans="7:8" x14ac:dyDescent="0.25">
      <c r="G2112" s="62"/>
      <c r="H2112" s="62"/>
    </row>
    <row r="2113" spans="7:8" x14ac:dyDescent="0.25">
      <c r="G2113" s="62"/>
      <c r="H2113" s="62"/>
    </row>
    <row r="2114" spans="7:8" x14ac:dyDescent="0.25">
      <c r="G2114" s="62"/>
      <c r="H2114" s="62"/>
    </row>
    <row r="2115" spans="7:8" x14ac:dyDescent="0.25">
      <c r="G2115" s="62"/>
      <c r="H2115" s="62"/>
    </row>
    <row r="2116" spans="7:8" x14ac:dyDescent="0.25">
      <c r="G2116" s="62"/>
      <c r="H2116" s="62"/>
    </row>
    <row r="2117" spans="7:8" x14ac:dyDescent="0.25">
      <c r="G2117" s="62"/>
      <c r="H2117" s="62"/>
    </row>
    <row r="2118" spans="7:8" x14ac:dyDescent="0.25">
      <c r="G2118" s="62"/>
      <c r="H2118" s="62"/>
    </row>
    <row r="2119" spans="7:8" x14ac:dyDescent="0.25">
      <c r="G2119" s="62"/>
      <c r="H2119" s="62"/>
    </row>
    <row r="2120" spans="7:8" x14ac:dyDescent="0.25">
      <c r="G2120" s="62"/>
      <c r="H2120" s="62"/>
    </row>
    <row r="2121" spans="7:8" x14ac:dyDescent="0.25">
      <c r="G2121" s="62"/>
      <c r="H2121" s="62"/>
    </row>
    <row r="2122" spans="7:8" x14ac:dyDescent="0.25">
      <c r="G2122" s="62"/>
      <c r="H2122" s="62"/>
    </row>
    <row r="2123" spans="7:8" x14ac:dyDescent="0.25">
      <c r="G2123" s="62"/>
      <c r="H2123" s="62"/>
    </row>
    <row r="2124" spans="7:8" x14ac:dyDescent="0.25">
      <c r="G2124" s="62"/>
      <c r="H2124" s="62"/>
    </row>
    <row r="2125" spans="7:8" x14ac:dyDescent="0.25">
      <c r="G2125" s="62"/>
      <c r="H2125" s="62"/>
    </row>
    <row r="2126" spans="7:8" x14ac:dyDescent="0.25">
      <c r="G2126" s="62"/>
      <c r="H2126" s="62"/>
    </row>
    <row r="2127" spans="7:8" x14ac:dyDescent="0.25">
      <c r="G2127" s="62"/>
      <c r="H2127" s="62"/>
    </row>
    <row r="2128" spans="7:8" x14ac:dyDescent="0.25">
      <c r="G2128" s="62"/>
      <c r="H2128" s="62"/>
    </row>
    <row r="2129" spans="7:8" x14ac:dyDescent="0.25">
      <c r="G2129" s="62"/>
      <c r="H2129" s="62"/>
    </row>
    <row r="2130" spans="7:8" x14ac:dyDescent="0.25">
      <c r="G2130" s="62"/>
      <c r="H2130" s="62"/>
    </row>
    <row r="2131" spans="7:8" x14ac:dyDescent="0.25">
      <c r="G2131" s="62"/>
      <c r="H2131" s="62"/>
    </row>
    <row r="2132" spans="7:8" x14ac:dyDescent="0.25">
      <c r="G2132" s="62"/>
      <c r="H2132" s="62"/>
    </row>
    <row r="2133" spans="7:8" x14ac:dyDescent="0.25">
      <c r="G2133" s="62"/>
      <c r="H2133" s="62"/>
    </row>
    <row r="2134" spans="7:8" x14ac:dyDescent="0.25">
      <c r="G2134" s="62"/>
      <c r="H2134" s="62"/>
    </row>
    <row r="2135" spans="7:8" x14ac:dyDescent="0.25">
      <c r="G2135" s="62"/>
      <c r="H2135" s="62"/>
    </row>
    <row r="2136" spans="7:8" x14ac:dyDescent="0.25">
      <c r="G2136" s="62"/>
      <c r="H2136" s="62"/>
    </row>
    <row r="2137" spans="7:8" x14ac:dyDescent="0.25">
      <c r="G2137" s="62"/>
      <c r="H2137" s="62"/>
    </row>
    <row r="2138" spans="7:8" x14ac:dyDescent="0.25">
      <c r="G2138" s="62"/>
      <c r="H2138" s="62"/>
    </row>
    <row r="2139" spans="7:8" x14ac:dyDescent="0.25">
      <c r="G2139" s="62"/>
      <c r="H2139" s="62"/>
    </row>
    <row r="2140" spans="7:8" x14ac:dyDescent="0.25">
      <c r="G2140" s="62"/>
      <c r="H2140" s="62"/>
    </row>
    <row r="2141" spans="7:8" x14ac:dyDescent="0.25">
      <c r="G2141" s="62"/>
      <c r="H2141" s="62"/>
    </row>
    <row r="2142" spans="7:8" x14ac:dyDescent="0.25">
      <c r="G2142" s="62"/>
      <c r="H2142" s="62"/>
    </row>
    <row r="2143" spans="7:8" x14ac:dyDescent="0.25">
      <c r="G2143" s="62"/>
      <c r="H2143" s="62"/>
    </row>
    <row r="2144" spans="7:8" x14ac:dyDescent="0.25">
      <c r="G2144" s="62"/>
      <c r="H2144" s="62"/>
    </row>
    <row r="2145" spans="7:8" x14ac:dyDescent="0.25">
      <c r="G2145" s="62"/>
      <c r="H2145" s="62"/>
    </row>
    <row r="2146" spans="7:8" x14ac:dyDescent="0.25">
      <c r="G2146" s="62"/>
      <c r="H2146" s="62"/>
    </row>
    <row r="2147" spans="7:8" x14ac:dyDescent="0.25">
      <c r="G2147" s="62"/>
      <c r="H2147" s="62"/>
    </row>
    <row r="2148" spans="7:8" x14ac:dyDescent="0.25">
      <c r="G2148" s="62"/>
      <c r="H2148" s="62"/>
    </row>
    <row r="2149" spans="7:8" x14ac:dyDescent="0.25">
      <c r="G2149" s="62"/>
      <c r="H2149" s="62"/>
    </row>
    <row r="2150" spans="7:8" x14ac:dyDescent="0.25">
      <c r="G2150" s="62"/>
      <c r="H2150" s="62"/>
    </row>
    <row r="2151" spans="7:8" x14ac:dyDescent="0.25">
      <c r="G2151" s="62"/>
      <c r="H2151" s="62"/>
    </row>
    <row r="2152" spans="7:8" x14ac:dyDescent="0.25">
      <c r="G2152" s="62"/>
      <c r="H2152" s="62"/>
    </row>
    <row r="2153" spans="7:8" x14ac:dyDescent="0.25">
      <c r="G2153" s="62"/>
      <c r="H2153" s="62"/>
    </row>
    <row r="2154" spans="7:8" x14ac:dyDescent="0.25">
      <c r="G2154" s="62"/>
      <c r="H2154" s="62"/>
    </row>
    <row r="2155" spans="7:8" x14ac:dyDescent="0.25">
      <c r="G2155" s="62"/>
      <c r="H2155" s="62"/>
    </row>
    <row r="2156" spans="7:8" x14ac:dyDescent="0.25">
      <c r="G2156" s="62"/>
      <c r="H2156" s="62"/>
    </row>
    <row r="2157" spans="7:8" x14ac:dyDescent="0.25">
      <c r="G2157" s="62"/>
      <c r="H2157" s="62"/>
    </row>
    <row r="2158" spans="7:8" x14ac:dyDescent="0.25">
      <c r="G2158" s="62"/>
      <c r="H2158" s="62"/>
    </row>
    <row r="2159" spans="7:8" x14ac:dyDescent="0.25">
      <c r="G2159" s="62"/>
      <c r="H2159" s="62"/>
    </row>
    <row r="2160" spans="7:8" x14ac:dyDescent="0.25">
      <c r="G2160" s="62"/>
      <c r="H2160" s="62"/>
    </row>
    <row r="2161" spans="7:8" x14ac:dyDescent="0.25">
      <c r="G2161" s="62"/>
      <c r="H2161" s="62"/>
    </row>
    <row r="2162" spans="7:8" x14ac:dyDescent="0.25">
      <c r="G2162" s="62"/>
      <c r="H2162" s="62"/>
    </row>
    <row r="2163" spans="7:8" x14ac:dyDescent="0.25">
      <c r="G2163" s="62"/>
      <c r="H2163" s="62"/>
    </row>
    <row r="2164" spans="7:8" x14ac:dyDescent="0.25">
      <c r="G2164" s="62"/>
      <c r="H2164" s="62"/>
    </row>
    <row r="2165" spans="7:8" x14ac:dyDescent="0.25">
      <c r="G2165" s="62"/>
      <c r="H2165" s="62"/>
    </row>
    <row r="2166" spans="7:8" x14ac:dyDescent="0.25">
      <c r="G2166" s="62"/>
      <c r="H2166" s="62"/>
    </row>
    <row r="2167" spans="7:8" x14ac:dyDescent="0.25">
      <c r="G2167" s="62"/>
      <c r="H2167" s="62"/>
    </row>
    <row r="2168" spans="7:8" x14ac:dyDescent="0.25">
      <c r="G2168" s="62"/>
      <c r="H2168" s="62"/>
    </row>
    <row r="2169" spans="7:8" x14ac:dyDescent="0.25">
      <c r="G2169" s="62"/>
      <c r="H2169" s="62"/>
    </row>
    <row r="2170" spans="7:8" x14ac:dyDescent="0.25">
      <c r="G2170" s="62"/>
      <c r="H2170" s="62"/>
    </row>
    <row r="2171" spans="7:8" x14ac:dyDescent="0.25">
      <c r="G2171" s="62"/>
      <c r="H2171" s="62"/>
    </row>
    <row r="2172" spans="7:8" x14ac:dyDescent="0.25">
      <c r="G2172" s="62"/>
      <c r="H2172" s="62"/>
    </row>
    <row r="2173" spans="7:8" x14ac:dyDescent="0.25">
      <c r="G2173" s="62"/>
      <c r="H2173" s="62"/>
    </row>
    <row r="2174" spans="7:8" x14ac:dyDescent="0.25">
      <c r="G2174" s="62"/>
      <c r="H2174" s="62"/>
    </row>
    <row r="2175" spans="7:8" x14ac:dyDescent="0.25">
      <c r="G2175" s="62"/>
      <c r="H2175" s="62"/>
    </row>
    <row r="2176" spans="7:8" x14ac:dyDescent="0.25">
      <c r="G2176" s="62"/>
      <c r="H2176" s="62"/>
    </row>
    <row r="2177" spans="7:8" x14ac:dyDescent="0.25">
      <c r="G2177" s="62"/>
      <c r="H2177" s="62"/>
    </row>
    <row r="2178" spans="7:8" x14ac:dyDescent="0.25">
      <c r="G2178" s="62"/>
      <c r="H2178" s="62"/>
    </row>
    <row r="2179" spans="7:8" x14ac:dyDescent="0.25">
      <c r="G2179" s="62"/>
      <c r="H2179" s="62"/>
    </row>
    <row r="2180" spans="7:8" x14ac:dyDescent="0.25">
      <c r="G2180" s="62"/>
      <c r="H2180" s="62"/>
    </row>
    <row r="2181" spans="7:8" x14ac:dyDescent="0.25">
      <c r="G2181" s="62"/>
      <c r="H2181" s="62"/>
    </row>
    <row r="2182" spans="7:8" x14ac:dyDescent="0.25">
      <c r="G2182" s="62"/>
      <c r="H2182" s="62"/>
    </row>
    <row r="2183" spans="7:8" x14ac:dyDescent="0.25">
      <c r="G2183" s="62"/>
      <c r="H2183" s="62"/>
    </row>
    <row r="2184" spans="7:8" x14ac:dyDescent="0.25">
      <c r="G2184" s="62"/>
      <c r="H2184" s="62"/>
    </row>
    <row r="2185" spans="7:8" x14ac:dyDescent="0.25">
      <c r="G2185" s="62"/>
      <c r="H2185" s="62"/>
    </row>
    <row r="2186" spans="7:8" x14ac:dyDescent="0.25">
      <c r="G2186" s="62"/>
      <c r="H2186" s="62"/>
    </row>
    <row r="2187" spans="7:8" x14ac:dyDescent="0.25">
      <c r="G2187" s="62"/>
      <c r="H2187" s="62"/>
    </row>
    <row r="2188" spans="7:8" x14ac:dyDescent="0.25">
      <c r="G2188" s="62"/>
      <c r="H2188" s="62"/>
    </row>
    <row r="2189" spans="7:8" x14ac:dyDescent="0.25">
      <c r="G2189" s="62"/>
      <c r="H2189" s="62"/>
    </row>
    <row r="2190" spans="7:8" x14ac:dyDescent="0.25">
      <c r="G2190" s="62"/>
      <c r="H2190" s="62"/>
    </row>
    <row r="2191" spans="7:8" x14ac:dyDescent="0.25">
      <c r="G2191" s="62"/>
      <c r="H2191" s="62"/>
    </row>
    <row r="2192" spans="7:8" x14ac:dyDescent="0.25">
      <c r="G2192" s="62"/>
      <c r="H2192" s="62"/>
    </row>
    <row r="2193" spans="7:8" x14ac:dyDescent="0.25">
      <c r="G2193" s="62"/>
      <c r="H2193" s="62"/>
    </row>
    <row r="2194" spans="7:8" x14ac:dyDescent="0.25">
      <c r="G2194" s="62"/>
      <c r="H2194" s="62"/>
    </row>
    <row r="2195" spans="7:8" x14ac:dyDescent="0.25">
      <c r="G2195" s="62"/>
      <c r="H2195" s="62"/>
    </row>
    <row r="2196" spans="7:8" x14ac:dyDescent="0.25">
      <c r="G2196" s="62"/>
      <c r="H2196" s="62"/>
    </row>
    <row r="2197" spans="7:8" x14ac:dyDescent="0.25">
      <c r="G2197" s="62"/>
      <c r="H2197" s="62"/>
    </row>
    <row r="2198" spans="7:8" x14ac:dyDescent="0.25">
      <c r="G2198" s="62"/>
      <c r="H2198" s="62"/>
    </row>
    <row r="2199" spans="7:8" x14ac:dyDescent="0.25">
      <c r="G2199" s="62"/>
      <c r="H2199" s="62"/>
    </row>
    <row r="2200" spans="7:8" x14ac:dyDescent="0.25">
      <c r="G2200" s="62"/>
      <c r="H2200" s="62"/>
    </row>
    <row r="2201" spans="7:8" x14ac:dyDescent="0.25">
      <c r="G2201" s="62"/>
      <c r="H2201" s="62"/>
    </row>
    <row r="2202" spans="7:8" x14ac:dyDescent="0.25">
      <c r="G2202" s="62"/>
      <c r="H2202" s="62"/>
    </row>
    <row r="2203" spans="7:8" x14ac:dyDescent="0.25">
      <c r="G2203" s="62"/>
      <c r="H2203" s="62"/>
    </row>
    <row r="2204" spans="7:8" x14ac:dyDescent="0.25">
      <c r="G2204" s="62"/>
      <c r="H2204" s="62"/>
    </row>
    <row r="2205" spans="7:8" x14ac:dyDescent="0.25">
      <c r="G2205" s="62"/>
      <c r="H2205" s="62"/>
    </row>
    <row r="2206" spans="7:8" x14ac:dyDescent="0.25">
      <c r="G2206" s="62"/>
      <c r="H2206" s="62"/>
    </row>
    <row r="2207" spans="7:8" x14ac:dyDescent="0.25">
      <c r="G2207" s="62"/>
      <c r="H2207" s="62"/>
    </row>
    <row r="2208" spans="7:8" x14ac:dyDescent="0.25">
      <c r="G2208" s="62"/>
      <c r="H2208" s="62"/>
    </row>
    <row r="2209" spans="7:8" x14ac:dyDescent="0.25">
      <c r="G2209" s="62"/>
      <c r="H2209" s="62"/>
    </row>
    <row r="2210" spans="7:8" x14ac:dyDescent="0.25">
      <c r="G2210" s="62"/>
      <c r="H2210" s="62"/>
    </row>
    <row r="2211" spans="7:8" x14ac:dyDescent="0.25">
      <c r="G2211" s="62"/>
      <c r="H2211" s="62"/>
    </row>
    <row r="2212" spans="7:8" x14ac:dyDescent="0.25">
      <c r="G2212" s="62"/>
      <c r="H2212" s="62"/>
    </row>
    <row r="2213" spans="7:8" x14ac:dyDescent="0.25">
      <c r="G2213" s="62"/>
      <c r="H2213" s="62"/>
    </row>
    <row r="2214" spans="7:8" x14ac:dyDescent="0.25">
      <c r="G2214" s="62"/>
      <c r="H2214" s="62"/>
    </row>
    <row r="2215" spans="7:8" x14ac:dyDescent="0.25">
      <c r="G2215" s="62"/>
      <c r="H2215" s="62"/>
    </row>
    <row r="2216" spans="7:8" x14ac:dyDescent="0.25">
      <c r="G2216" s="62"/>
      <c r="H2216" s="62"/>
    </row>
    <row r="2217" spans="7:8" x14ac:dyDescent="0.25">
      <c r="G2217" s="62"/>
      <c r="H2217" s="62"/>
    </row>
    <row r="2218" spans="7:8" x14ac:dyDescent="0.25">
      <c r="G2218" s="62"/>
      <c r="H2218" s="62"/>
    </row>
    <row r="2219" spans="7:8" x14ac:dyDescent="0.25">
      <c r="G2219" s="62"/>
      <c r="H2219" s="62"/>
    </row>
    <row r="2220" spans="7:8" x14ac:dyDescent="0.25">
      <c r="G2220" s="62"/>
      <c r="H2220" s="62"/>
    </row>
    <row r="2221" spans="7:8" x14ac:dyDescent="0.25">
      <c r="G2221" s="62"/>
      <c r="H2221" s="62"/>
    </row>
    <row r="2222" spans="7:8" x14ac:dyDescent="0.25">
      <c r="G2222" s="62"/>
      <c r="H2222" s="62"/>
    </row>
    <row r="2223" spans="7:8" x14ac:dyDescent="0.25">
      <c r="G2223" s="62"/>
      <c r="H2223" s="62"/>
    </row>
    <row r="2224" spans="7:8" x14ac:dyDescent="0.25">
      <c r="G2224" s="62"/>
      <c r="H2224" s="62"/>
    </row>
    <row r="2225" spans="7:8" x14ac:dyDescent="0.25">
      <c r="G2225" s="62"/>
      <c r="H2225" s="62"/>
    </row>
    <row r="2226" spans="7:8" x14ac:dyDescent="0.25">
      <c r="G2226" s="62"/>
      <c r="H2226" s="62"/>
    </row>
    <row r="2227" spans="7:8" x14ac:dyDescent="0.25">
      <c r="G2227" s="62"/>
      <c r="H2227" s="62"/>
    </row>
    <row r="2228" spans="7:8" x14ac:dyDescent="0.25">
      <c r="G2228" s="62"/>
      <c r="H2228" s="62"/>
    </row>
    <row r="2229" spans="7:8" x14ac:dyDescent="0.25">
      <c r="G2229" s="62"/>
      <c r="H2229" s="62"/>
    </row>
    <row r="2230" spans="7:8" x14ac:dyDescent="0.25">
      <c r="G2230" s="62"/>
      <c r="H2230" s="62"/>
    </row>
    <row r="2231" spans="7:8" x14ac:dyDescent="0.25">
      <c r="G2231" s="62"/>
      <c r="H2231" s="62"/>
    </row>
    <row r="2232" spans="7:8" x14ac:dyDescent="0.25">
      <c r="G2232" s="62"/>
      <c r="H2232" s="62"/>
    </row>
    <row r="2233" spans="7:8" x14ac:dyDescent="0.25">
      <c r="G2233" s="62"/>
      <c r="H2233" s="62"/>
    </row>
    <row r="2234" spans="7:8" x14ac:dyDescent="0.25">
      <c r="G2234" s="62"/>
      <c r="H2234" s="62"/>
    </row>
    <row r="2235" spans="7:8" x14ac:dyDescent="0.25">
      <c r="G2235" s="62"/>
      <c r="H2235" s="62"/>
    </row>
    <row r="2236" spans="7:8" x14ac:dyDescent="0.25">
      <c r="G2236" s="62"/>
      <c r="H2236" s="62"/>
    </row>
    <row r="2237" spans="7:8" x14ac:dyDescent="0.25">
      <c r="G2237" s="62"/>
      <c r="H2237" s="62"/>
    </row>
    <row r="2238" spans="7:8" x14ac:dyDescent="0.25">
      <c r="G2238" s="62"/>
      <c r="H2238" s="62"/>
    </row>
    <row r="2239" spans="7:8" x14ac:dyDescent="0.25">
      <c r="G2239" s="62"/>
      <c r="H2239" s="62"/>
    </row>
    <row r="2240" spans="7:8" x14ac:dyDescent="0.25">
      <c r="G2240" s="62"/>
      <c r="H2240" s="62"/>
    </row>
    <row r="2241" spans="7:8" x14ac:dyDescent="0.25">
      <c r="G2241" s="62"/>
      <c r="H2241" s="62"/>
    </row>
    <row r="2242" spans="7:8" x14ac:dyDescent="0.25">
      <c r="G2242" s="62"/>
      <c r="H2242" s="62"/>
    </row>
    <row r="2243" spans="7:8" x14ac:dyDescent="0.25">
      <c r="G2243" s="62"/>
      <c r="H2243" s="62"/>
    </row>
    <row r="2244" spans="7:8" x14ac:dyDescent="0.25">
      <c r="G2244" s="62"/>
      <c r="H2244" s="62"/>
    </row>
    <row r="2245" spans="7:8" x14ac:dyDescent="0.25">
      <c r="G2245" s="62"/>
      <c r="H2245" s="62"/>
    </row>
    <row r="2246" spans="7:8" x14ac:dyDescent="0.25">
      <c r="G2246" s="62"/>
      <c r="H2246" s="62"/>
    </row>
    <row r="2247" spans="7:8" x14ac:dyDescent="0.25">
      <c r="G2247" s="62"/>
      <c r="H2247" s="62"/>
    </row>
    <row r="2248" spans="7:8" x14ac:dyDescent="0.25">
      <c r="G2248" s="62"/>
      <c r="H2248" s="62"/>
    </row>
    <row r="2249" spans="7:8" x14ac:dyDescent="0.25">
      <c r="G2249" s="62"/>
      <c r="H2249" s="62"/>
    </row>
    <row r="2250" spans="7:8" x14ac:dyDescent="0.25">
      <c r="G2250" s="62"/>
      <c r="H2250" s="62"/>
    </row>
    <row r="2251" spans="7:8" x14ac:dyDescent="0.25">
      <c r="G2251" s="62"/>
      <c r="H2251" s="62"/>
    </row>
    <row r="2252" spans="7:8" x14ac:dyDescent="0.25">
      <c r="G2252" s="62"/>
      <c r="H2252" s="62"/>
    </row>
    <row r="2253" spans="7:8" x14ac:dyDescent="0.25">
      <c r="G2253" s="62"/>
      <c r="H2253" s="62"/>
    </row>
    <row r="2254" spans="7:8" x14ac:dyDescent="0.25">
      <c r="G2254" s="62"/>
      <c r="H2254" s="62"/>
    </row>
    <row r="2255" spans="7:8" x14ac:dyDescent="0.25">
      <c r="G2255" s="62"/>
      <c r="H2255" s="62"/>
    </row>
    <row r="2256" spans="7:8" x14ac:dyDescent="0.25">
      <c r="G2256" s="62"/>
      <c r="H2256" s="62"/>
    </row>
    <row r="2257" spans="7:8" x14ac:dyDescent="0.25">
      <c r="G2257" s="62"/>
      <c r="H2257" s="62"/>
    </row>
    <row r="2258" spans="7:8" x14ac:dyDescent="0.25">
      <c r="G2258" s="62"/>
      <c r="H2258" s="62"/>
    </row>
    <row r="2259" spans="7:8" x14ac:dyDescent="0.25">
      <c r="G2259" s="62"/>
      <c r="H2259" s="62"/>
    </row>
    <row r="2260" spans="7:8" x14ac:dyDescent="0.25">
      <c r="G2260" s="62"/>
      <c r="H2260" s="62"/>
    </row>
    <row r="2261" spans="7:8" x14ac:dyDescent="0.25">
      <c r="G2261" s="62"/>
      <c r="H2261" s="62"/>
    </row>
    <row r="2262" spans="7:8" x14ac:dyDescent="0.25">
      <c r="G2262" s="62"/>
      <c r="H2262" s="62"/>
    </row>
    <row r="2263" spans="7:8" x14ac:dyDescent="0.25">
      <c r="G2263" s="62"/>
      <c r="H2263" s="62"/>
    </row>
    <row r="2264" spans="7:8" x14ac:dyDescent="0.25">
      <c r="G2264" s="62"/>
      <c r="H2264" s="62"/>
    </row>
    <row r="2265" spans="7:8" x14ac:dyDescent="0.25">
      <c r="G2265" s="62"/>
      <c r="H2265" s="62"/>
    </row>
    <row r="2266" spans="7:8" x14ac:dyDescent="0.25">
      <c r="G2266" s="62"/>
      <c r="H2266" s="62"/>
    </row>
    <row r="2267" spans="7:8" x14ac:dyDescent="0.25">
      <c r="G2267" s="62"/>
      <c r="H2267" s="62"/>
    </row>
    <row r="2268" spans="7:8" x14ac:dyDescent="0.25">
      <c r="G2268" s="62"/>
      <c r="H2268" s="62"/>
    </row>
    <row r="2269" spans="7:8" x14ac:dyDescent="0.25">
      <c r="G2269" s="62"/>
      <c r="H2269" s="62"/>
    </row>
    <row r="2270" spans="7:8" x14ac:dyDescent="0.25">
      <c r="G2270" s="62"/>
      <c r="H2270" s="62"/>
    </row>
    <row r="2271" spans="7:8" x14ac:dyDescent="0.25">
      <c r="G2271" s="62"/>
      <c r="H2271" s="62"/>
    </row>
    <row r="2272" spans="7:8" x14ac:dyDescent="0.25">
      <c r="G2272" s="62"/>
      <c r="H2272" s="62"/>
    </row>
    <row r="2273" spans="7:8" x14ac:dyDescent="0.25">
      <c r="G2273" s="62"/>
      <c r="H2273" s="62"/>
    </row>
    <row r="2274" spans="7:8" x14ac:dyDescent="0.25">
      <c r="G2274" s="62"/>
      <c r="H2274" s="62"/>
    </row>
    <row r="2275" spans="7:8" x14ac:dyDescent="0.25">
      <c r="G2275" s="62"/>
      <c r="H2275" s="62"/>
    </row>
    <row r="2276" spans="7:8" x14ac:dyDescent="0.25">
      <c r="G2276" s="62"/>
      <c r="H2276" s="62"/>
    </row>
    <row r="2277" spans="7:8" x14ac:dyDescent="0.25">
      <c r="G2277" s="62"/>
      <c r="H2277" s="62"/>
    </row>
    <row r="2278" spans="7:8" x14ac:dyDescent="0.25">
      <c r="G2278" s="62"/>
      <c r="H2278" s="62"/>
    </row>
    <row r="2279" spans="7:8" x14ac:dyDescent="0.25">
      <c r="G2279" s="62"/>
      <c r="H2279" s="62"/>
    </row>
    <row r="2280" spans="7:8" x14ac:dyDescent="0.25">
      <c r="G2280" s="62"/>
      <c r="H2280" s="62"/>
    </row>
    <row r="2281" spans="7:8" x14ac:dyDescent="0.25">
      <c r="G2281" s="62"/>
      <c r="H2281" s="62"/>
    </row>
    <row r="2282" spans="7:8" x14ac:dyDescent="0.25">
      <c r="G2282" s="62"/>
      <c r="H2282" s="62"/>
    </row>
    <row r="2283" spans="7:8" x14ac:dyDescent="0.25">
      <c r="G2283" s="62"/>
      <c r="H2283" s="62"/>
    </row>
    <row r="2284" spans="7:8" x14ac:dyDescent="0.25">
      <c r="G2284" s="62"/>
      <c r="H2284" s="62"/>
    </row>
    <row r="2285" spans="7:8" x14ac:dyDescent="0.25">
      <c r="G2285" s="62"/>
      <c r="H2285" s="62"/>
    </row>
    <row r="2286" spans="7:8" x14ac:dyDescent="0.25">
      <c r="G2286" s="62"/>
      <c r="H2286" s="62"/>
    </row>
    <row r="2287" spans="7:8" x14ac:dyDescent="0.25">
      <c r="G2287" s="62"/>
      <c r="H2287" s="62"/>
    </row>
    <row r="2288" spans="7:8" x14ac:dyDescent="0.25">
      <c r="G2288" s="62"/>
      <c r="H2288" s="62"/>
    </row>
    <row r="2289" spans="7:8" x14ac:dyDescent="0.25">
      <c r="G2289" s="62"/>
      <c r="H2289" s="62"/>
    </row>
    <row r="2290" spans="7:8" x14ac:dyDescent="0.25">
      <c r="G2290" s="62"/>
      <c r="H2290" s="62"/>
    </row>
    <row r="2291" spans="7:8" x14ac:dyDescent="0.25">
      <c r="G2291" s="62"/>
      <c r="H2291" s="62"/>
    </row>
    <row r="2292" spans="7:8" x14ac:dyDescent="0.25">
      <c r="G2292" s="62"/>
      <c r="H2292" s="62"/>
    </row>
    <row r="2293" spans="7:8" x14ac:dyDescent="0.25">
      <c r="G2293" s="62"/>
      <c r="H2293" s="62"/>
    </row>
    <row r="2294" spans="7:8" x14ac:dyDescent="0.25">
      <c r="G2294" s="62"/>
      <c r="H2294" s="62"/>
    </row>
    <row r="2295" spans="7:8" x14ac:dyDescent="0.25">
      <c r="G2295" s="62"/>
      <c r="H2295" s="62"/>
    </row>
    <row r="2296" spans="7:8" x14ac:dyDescent="0.25">
      <c r="G2296" s="62"/>
      <c r="H2296" s="62"/>
    </row>
    <row r="2297" spans="7:8" x14ac:dyDescent="0.25">
      <c r="G2297" s="62"/>
      <c r="H2297" s="62"/>
    </row>
    <row r="2298" spans="7:8" x14ac:dyDescent="0.25">
      <c r="G2298" s="62"/>
      <c r="H2298" s="62"/>
    </row>
    <row r="2299" spans="7:8" x14ac:dyDescent="0.25">
      <c r="G2299" s="62"/>
      <c r="H2299" s="62"/>
    </row>
    <row r="2300" spans="7:8" x14ac:dyDescent="0.25">
      <c r="G2300" s="62"/>
      <c r="H2300" s="62"/>
    </row>
    <row r="2301" spans="7:8" x14ac:dyDescent="0.25">
      <c r="G2301" s="62"/>
      <c r="H2301" s="62"/>
    </row>
    <row r="2302" spans="7:8" x14ac:dyDescent="0.25">
      <c r="G2302" s="62"/>
      <c r="H2302" s="62"/>
    </row>
    <row r="2303" spans="7:8" x14ac:dyDescent="0.25">
      <c r="G2303" s="62"/>
      <c r="H2303" s="62"/>
    </row>
    <row r="2304" spans="7:8" x14ac:dyDescent="0.25">
      <c r="G2304" s="62"/>
      <c r="H2304" s="62"/>
    </row>
    <row r="2305" spans="7:8" x14ac:dyDescent="0.25">
      <c r="G2305" s="62"/>
      <c r="H2305" s="62"/>
    </row>
    <row r="2306" spans="7:8" x14ac:dyDescent="0.25">
      <c r="G2306" s="62"/>
      <c r="H2306" s="62"/>
    </row>
    <row r="2307" spans="7:8" x14ac:dyDescent="0.25">
      <c r="G2307" s="62"/>
      <c r="H2307" s="62"/>
    </row>
    <row r="2308" spans="7:8" x14ac:dyDescent="0.25">
      <c r="G2308" s="62"/>
      <c r="H2308" s="62"/>
    </row>
    <row r="2309" spans="7:8" x14ac:dyDescent="0.25">
      <c r="G2309" s="62"/>
      <c r="H2309" s="62"/>
    </row>
    <row r="2310" spans="7:8" x14ac:dyDescent="0.25">
      <c r="G2310" s="62"/>
      <c r="H2310" s="62"/>
    </row>
    <row r="2311" spans="7:8" x14ac:dyDescent="0.25">
      <c r="G2311" s="62"/>
      <c r="H2311" s="62"/>
    </row>
    <row r="2312" spans="7:8" x14ac:dyDescent="0.25">
      <c r="G2312" s="62"/>
      <c r="H2312" s="62"/>
    </row>
    <row r="2313" spans="7:8" x14ac:dyDescent="0.25">
      <c r="G2313" s="62"/>
      <c r="H2313" s="62"/>
    </row>
    <row r="2314" spans="7:8" x14ac:dyDescent="0.25">
      <c r="G2314" s="62"/>
      <c r="H2314" s="62"/>
    </row>
    <row r="2315" spans="7:8" x14ac:dyDescent="0.25">
      <c r="G2315" s="62"/>
      <c r="H2315" s="62"/>
    </row>
    <row r="2316" spans="7:8" x14ac:dyDescent="0.25">
      <c r="G2316" s="62"/>
      <c r="H2316" s="62"/>
    </row>
    <row r="2317" spans="7:8" x14ac:dyDescent="0.25">
      <c r="G2317" s="62"/>
      <c r="H2317" s="62"/>
    </row>
    <row r="2318" spans="7:8" x14ac:dyDescent="0.25">
      <c r="G2318" s="62"/>
      <c r="H2318" s="62"/>
    </row>
    <row r="2319" spans="7:8" x14ac:dyDescent="0.25">
      <c r="G2319" s="62"/>
      <c r="H2319" s="62"/>
    </row>
    <row r="2320" spans="7:8" x14ac:dyDescent="0.25">
      <c r="G2320" s="62"/>
      <c r="H2320" s="62"/>
    </row>
    <row r="2321" spans="7:8" x14ac:dyDescent="0.25">
      <c r="G2321" s="62"/>
      <c r="H2321" s="62"/>
    </row>
    <row r="2322" spans="7:8" x14ac:dyDescent="0.25">
      <c r="G2322" s="62"/>
      <c r="H2322" s="62"/>
    </row>
    <row r="2323" spans="7:8" x14ac:dyDescent="0.25">
      <c r="G2323" s="62"/>
      <c r="H2323" s="62"/>
    </row>
    <row r="2324" spans="7:8" x14ac:dyDescent="0.25">
      <c r="G2324" s="62"/>
      <c r="H2324" s="62"/>
    </row>
    <row r="2325" spans="7:8" x14ac:dyDescent="0.25">
      <c r="G2325" s="62"/>
      <c r="H2325" s="62"/>
    </row>
    <row r="2326" spans="7:8" x14ac:dyDescent="0.25">
      <c r="G2326" s="62"/>
      <c r="H2326" s="62"/>
    </row>
    <row r="2327" spans="7:8" x14ac:dyDescent="0.25">
      <c r="G2327" s="62"/>
      <c r="H2327" s="62"/>
    </row>
    <row r="2328" spans="7:8" x14ac:dyDescent="0.25">
      <c r="G2328" s="62"/>
      <c r="H2328" s="62"/>
    </row>
    <row r="2329" spans="7:8" x14ac:dyDescent="0.25">
      <c r="G2329" s="62"/>
      <c r="H2329" s="62"/>
    </row>
    <row r="2330" spans="7:8" x14ac:dyDescent="0.25">
      <c r="G2330" s="62"/>
      <c r="H2330" s="62"/>
    </row>
    <row r="2331" spans="7:8" x14ac:dyDescent="0.25">
      <c r="G2331" s="62"/>
      <c r="H2331" s="62"/>
    </row>
    <row r="2332" spans="7:8" x14ac:dyDescent="0.25">
      <c r="G2332" s="62"/>
      <c r="H2332" s="62"/>
    </row>
    <row r="2333" spans="7:8" x14ac:dyDescent="0.25">
      <c r="G2333" s="62"/>
      <c r="H2333" s="62"/>
    </row>
    <row r="2334" spans="7:8" x14ac:dyDescent="0.25">
      <c r="G2334" s="62"/>
      <c r="H2334" s="62"/>
    </row>
    <row r="2335" spans="7:8" x14ac:dyDescent="0.25">
      <c r="G2335" s="62"/>
      <c r="H2335" s="62"/>
    </row>
    <row r="2336" spans="7:8" x14ac:dyDescent="0.25">
      <c r="G2336" s="62"/>
      <c r="H2336" s="62"/>
    </row>
    <row r="2337" spans="7:8" x14ac:dyDescent="0.25">
      <c r="G2337" s="62"/>
      <c r="H2337" s="62"/>
    </row>
    <row r="2338" spans="7:8" x14ac:dyDescent="0.25">
      <c r="G2338" s="62"/>
      <c r="H2338" s="62"/>
    </row>
    <row r="2339" spans="7:8" x14ac:dyDescent="0.25">
      <c r="G2339" s="62"/>
      <c r="H2339" s="62"/>
    </row>
    <row r="2340" spans="7:8" x14ac:dyDescent="0.25">
      <c r="G2340" s="62"/>
      <c r="H2340" s="62"/>
    </row>
    <row r="2341" spans="7:8" x14ac:dyDescent="0.25">
      <c r="G2341" s="62"/>
      <c r="H2341" s="62"/>
    </row>
    <row r="2342" spans="7:8" x14ac:dyDescent="0.25">
      <c r="G2342" s="62"/>
      <c r="H2342" s="62"/>
    </row>
    <row r="2343" spans="7:8" x14ac:dyDescent="0.25">
      <c r="G2343" s="62"/>
      <c r="H2343" s="62"/>
    </row>
    <row r="2344" spans="7:8" x14ac:dyDescent="0.25">
      <c r="G2344" s="62"/>
      <c r="H2344" s="62"/>
    </row>
    <row r="2345" spans="7:8" x14ac:dyDescent="0.25">
      <c r="G2345" s="62"/>
      <c r="H2345" s="62"/>
    </row>
    <row r="2346" spans="7:8" x14ac:dyDescent="0.25">
      <c r="G2346" s="62"/>
      <c r="H2346" s="62"/>
    </row>
    <row r="2347" spans="7:8" x14ac:dyDescent="0.25">
      <c r="G2347" s="62"/>
      <c r="H2347" s="62"/>
    </row>
    <row r="2348" spans="7:8" x14ac:dyDescent="0.25">
      <c r="G2348" s="62"/>
      <c r="H2348" s="62"/>
    </row>
    <row r="2349" spans="7:8" x14ac:dyDescent="0.25">
      <c r="G2349" s="62"/>
      <c r="H2349" s="62"/>
    </row>
    <row r="2350" spans="7:8" x14ac:dyDescent="0.25">
      <c r="G2350" s="62"/>
      <c r="H2350" s="62"/>
    </row>
    <row r="2351" spans="7:8" x14ac:dyDescent="0.25">
      <c r="G2351" s="62"/>
      <c r="H2351" s="62"/>
    </row>
    <row r="2352" spans="7:8" x14ac:dyDescent="0.25">
      <c r="G2352" s="62"/>
      <c r="H2352" s="62"/>
    </row>
    <row r="2353" spans="7:8" x14ac:dyDescent="0.25">
      <c r="G2353" s="62"/>
      <c r="H2353" s="62"/>
    </row>
    <row r="2354" spans="7:8" x14ac:dyDescent="0.25">
      <c r="G2354" s="62"/>
      <c r="H2354" s="62"/>
    </row>
    <row r="2355" spans="7:8" x14ac:dyDescent="0.25">
      <c r="G2355" s="62"/>
      <c r="H2355" s="62"/>
    </row>
    <row r="2356" spans="7:8" x14ac:dyDescent="0.25">
      <c r="G2356" s="62"/>
      <c r="H2356" s="62"/>
    </row>
    <row r="2357" spans="7:8" x14ac:dyDescent="0.25">
      <c r="G2357" s="62"/>
      <c r="H2357" s="62"/>
    </row>
    <row r="2358" spans="7:8" x14ac:dyDescent="0.25">
      <c r="G2358" s="62"/>
      <c r="H2358" s="62"/>
    </row>
    <row r="2359" spans="7:8" x14ac:dyDescent="0.25">
      <c r="G2359" s="62"/>
      <c r="H2359" s="62"/>
    </row>
    <row r="2360" spans="7:8" x14ac:dyDescent="0.25">
      <c r="G2360" s="62"/>
      <c r="H2360" s="62"/>
    </row>
    <row r="2361" spans="7:8" x14ac:dyDescent="0.25">
      <c r="G2361" s="62"/>
      <c r="H2361" s="62"/>
    </row>
    <row r="2362" spans="7:8" x14ac:dyDescent="0.25">
      <c r="G2362" s="62"/>
      <c r="H2362" s="62"/>
    </row>
    <row r="2363" spans="7:8" x14ac:dyDescent="0.25">
      <c r="G2363" s="62"/>
      <c r="H2363" s="62"/>
    </row>
    <row r="2364" spans="7:8" x14ac:dyDescent="0.25">
      <c r="G2364" s="62"/>
      <c r="H2364" s="62"/>
    </row>
    <row r="2365" spans="7:8" x14ac:dyDescent="0.25">
      <c r="G2365" s="62"/>
      <c r="H2365" s="62"/>
    </row>
    <row r="2366" spans="7:8" x14ac:dyDescent="0.25">
      <c r="G2366" s="62"/>
      <c r="H2366" s="62"/>
    </row>
    <row r="2367" spans="7:8" x14ac:dyDescent="0.25">
      <c r="G2367" s="62"/>
      <c r="H2367" s="62"/>
    </row>
    <row r="2368" spans="7:8" x14ac:dyDescent="0.25">
      <c r="G2368" s="62"/>
      <c r="H2368" s="62"/>
    </row>
    <row r="2369" spans="7:8" x14ac:dyDescent="0.25">
      <c r="G2369" s="62"/>
      <c r="H2369" s="62"/>
    </row>
    <row r="2370" spans="7:8" x14ac:dyDescent="0.25">
      <c r="G2370" s="62"/>
      <c r="H2370" s="62"/>
    </row>
    <row r="2371" spans="7:8" x14ac:dyDescent="0.25">
      <c r="G2371" s="62"/>
      <c r="H2371" s="62"/>
    </row>
    <row r="2372" spans="7:8" x14ac:dyDescent="0.25">
      <c r="G2372" s="62"/>
      <c r="H2372" s="62"/>
    </row>
    <row r="2373" spans="7:8" x14ac:dyDescent="0.25">
      <c r="G2373" s="62"/>
      <c r="H2373" s="62"/>
    </row>
    <row r="2374" spans="7:8" x14ac:dyDescent="0.25">
      <c r="G2374" s="62"/>
      <c r="H2374" s="62"/>
    </row>
    <row r="2375" spans="7:8" x14ac:dyDescent="0.25">
      <c r="G2375" s="62"/>
      <c r="H2375" s="62"/>
    </row>
    <row r="2376" spans="7:8" x14ac:dyDescent="0.25">
      <c r="G2376" s="62"/>
      <c r="H2376" s="62"/>
    </row>
    <row r="2377" spans="7:8" x14ac:dyDescent="0.25">
      <c r="G2377" s="62"/>
      <c r="H2377" s="62"/>
    </row>
    <row r="2378" spans="7:8" x14ac:dyDescent="0.25">
      <c r="G2378" s="62"/>
      <c r="H2378" s="62"/>
    </row>
    <row r="2379" spans="7:8" x14ac:dyDescent="0.25">
      <c r="G2379" s="62"/>
      <c r="H2379" s="62"/>
    </row>
    <row r="2380" spans="7:8" x14ac:dyDescent="0.25">
      <c r="G2380" s="62"/>
      <c r="H2380" s="62"/>
    </row>
    <row r="2381" spans="7:8" x14ac:dyDescent="0.25">
      <c r="G2381" s="62"/>
      <c r="H2381" s="62"/>
    </row>
    <row r="2382" spans="7:8" x14ac:dyDescent="0.25">
      <c r="G2382" s="62"/>
      <c r="H2382" s="62"/>
    </row>
    <row r="2383" spans="7:8" x14ac:dyDescent="0.25">
      <c r="G2383" s="62"/>
      <c r="H2383" s="62"/>
    </row>
    <row r="2384" spans="7:8" x14ac:dyDescent="0.25">
      <c r="G2384" s="62"/>
      <c r="H2384" s="62"/>
    </row>
    <row r="2385" spans="7:8" x14ac:dyDescent="0.25">
      <c r="G2385" s="62"/>
      <c r="H2385" s="62"/>
    </row>
    <row r="2386" spans="7:8" x14ac:dyDescent="0.25">
      <c r="G2386" s="62"/>
      <c r="H2386" s="62"/>
    </row>
    <row r="2387" spans="7:8" x14ac:dyDescent="0.25">
      <c r="G2387" s="62"/>
      <c r="H2387" s="62"/>
    </row>
    <row r="2388" spans="7:8" x14ac:dyDescent="0.25">
      <c r="G2388" s="62"/>
      <c r="H2388" s="62"/>
    </row>
    <row r="2389" spans="7:8" x14ac:dyDescent="0.25">
      <c r="G2389" s="62"/>
      <c r="H2389" s="62"/>
    </row>
    <row r="2390" spans="7:8" x14ac:dyDescent="0.25">
      <c r="G2390" s="62"/>
      <c r="H2390" s="62"/>
    </row>
    <row r="2391" spans="7:8" x14ac:dyDescent="0.25">
      <c r="G2391" s="62"/>
      <c r="H2391" s="62"/>
    </row>
    <row r="2392" spans="7:8" x14ac:dyDescent="0.25">
      <c r="G2392" s="62"/>
      <c r="H2392" s="62"/>
    </row>
    <row r="2393" spans="7:8" x14ac:dyDescent="0.25">
      <c r="G2393" s="62"/>
      <c r="H2393" s="62"/>
    </row>
    <row r="2394" spans="7:8" x14ac:dyDescent="0.25">
      <c r="G2394" s="62"/>
      <c r="H2394" s="62"/>
    </row>
    <row r="2395" spans="7:8" x14ac:dyDescent="0.25">
      <c r="G2395" s="62"/>
      <c r="H2395" s="62"/>
    </row>
    <row r="2396" spans="7:8" x14ac:dyDescent="0.25">
      <c r="G2396" s="62"/>
      <c r="H2396" s="62"/>
    </row>
    <row r="2397" spans="7:8" x14ac:dyDescent="0.25">
      <c r="G2397" s="62"/>
      <c r="H2397" s="62"/>
    </row>
    <row r="2398" spans="7:8" x14ac:dyDescent="0.25">
      <c r="G2398" s="62"/>
      <c r="H2398" s="62"/>
    </row>
    <row r="2399" spans="7:8" x14ac:dyDescent="0.25">
      <c r="G2399" s="62"/>
      <c r="H2399" s="62"/>
    </row>
    <row r="2400" spans="7:8" x14ac:dyDescent="0.25">
      <c r="G2400" s="62"/>
      <c r="H2400" s="62"/>
    </row>
    <row r="2401" spans="7:8" x14ac:dyDescent="0.25">
      <c r="G2401" s="62"/>
      <c r="H2401" s="62"/>
    </row>
    <row r="2402" spans="7:8" x14ac:dyDescent="0.25">
      <c r="G2402" s="62"/>
      <c r="H2402" s="62"/>
    </row>
    <row r="2403" spans="7:8" x14ac:dyDescent="0.25">
      <c r="G2403" s="62"/>
      <c r="H2403" s="62"/>
    </row>
    <row r="2404" spans="7:8" x14ac:dyDescent="0.25">
      <c r="G2404" s="62"/>
      <c r="H2404" s="62"/>
    </row>
    <row r="2405" spans="7:8" x14ac:dyDescent="0.25">
      <c r="G2405" s="62"/>
      <c r="H2405" s="62"/>
    </row>
    <row r="2406" spans="7:8" x14ac:dyDescent="0.25">
      <c r="G2406" s="62"/>
      <c r="H2406" s="62"/>
    </row>
    <row r="2407" spans="7:8" x14ac:dyDescent="0.25">
      <c r="G2407" s="62"/>
      <c r="H2407" s="62"/>
    </row>
    <row r="2408" spans="7:8" x14ac:dyDescent="0.25">
      <c r="G2408" s="62"/>
      <c r="H2408" s="62"/>
    </row>
    <row r="2409" spans="7:8" x14ac:dyDescent="0.25">
      <c r="G2409" s="62"/>
      <c r="H2409" s="62"/>
    </row>
    <row r="2410" spans="7:8" x14ac:dyDescent="0.25">
      <c r="G2410" s="62"/>
      <c r="H2410" s="62"/>
    </row>
    <row r="2411" spans="7:8" x14ac:dyDescent="0.25">
      <c r="G2411" s="62"/>
      <c r="H2411" s="62"/>
    </row>
    <row r="2412" spans="7:8" x14ac:dyDescent="0.25">
      <c r="G2412" s="62"/>
      <c r="H2412" s="62"/>
    </row>
    <row r="2413" spans="7:8" x14ac:dyDescent="0.25">
      <c r="G2413" s="62"/>
      <c r="H2413" s="62"/>
    </row>
    <row r="2414" spans="7:8" x14ac:dyDescent="0.25">
      <c r="G2414" s="62"/>
      <c r="H2414" s="62"/>
    </row>
    <row r="2415" spans="7:8" x14ac:dyDescent="0.25">
      <c r="G2415" s="62"/>
      <c r="H2415" s="62"/>
    </row>
    <row r="2416" spans="7:8" x14ac:dyDescent="0.25">
      <c r="G2416" s="62"/>
      <c r="H2416" s="62"/>
    </row>
    <row r="2417" spans="7:8" x14ac:dyDescent="0.25">
      <c r="G2417" s="62"/>
      <c r="H2417" s="62"/>
    </row>
    <row r="2418" spans="7:8" x14ac:dyDescent="0.25">
      <c r="G2418" s="62"/>
      <c r="H2418" s="62"/>
    </row>
    <row r="2419" spans="7:8" x14ac:dyDescent="0.25">
      <c r="G2419" s="62"/>
      <c r="H2419" s="62"/>
    </row>
    <row r="2420" spans="7:8" x14ac:dyDescent="0.25">
      <c r="G2420" s="62"/>
      <c r="H2420" s="62"/>
    </row>
    <row r="2421" spans="7:8" x14ac:dyDescent="0.25">
      <c r="G2421" s="62"/>
      <c r="H2421" s="62"/>
    </row>
    <row r="2422" spans="7:8" x14ac:dyDescent="0.25">
      <c r="G2422" s="62"/>
      <c r="H2422" s="62"/>
    </row>
    <row r="2423" spans="7:8" x14ac:dyDescent="0.25">
      <c r="G2423" s="62"/>
      <c r="H2423" s="62"/>
    </row>
    <row r="2424" spans="7:8" x14ac:dyDescent="0.25">
      <c r="G2424" s="62"/>
      <c r="H2424" s="62"/>
    </row>
    <row r="2425" spans="7:8" x14ac:dyDescent="0.25">
      <c r="G2425" s="62"/>
      <c r="H2425" s="62"/>
    </row>
    <row r="2426" spans="7:8" x14ac:dyDescent="0.25">
      <c r="G2426" s="62"/>
      <c r="H2426" s="62"/>
    </row>
    <row r="2427" spans="7:8" x14ac:dyDescent="0.25">
      <c r="G2427" s="62"/>
      <c r="H2427" s="62"/>
    </row>
    <row r="2428" spans="7:8" x14ac:dyDescent="0.25">
      <c r="G2428" s="62"/>
      <c r="H2428" s="62"/>
    </row>
    <row r="2429" spans="7:8" x14ac:dyDescent="0.25">
      <c r="G2429" s="62"/>
      <c r="H2429" s="62"/>
    </row>
    <row r="2430" spans="7:8" x14ac:dyDescent="0.25">
      <c r="G2430" s="62"/>
      <c r="H2430" s="62"/>
    </row>
    <row r="2431" spans="7:8" x14ac:dyDescent="0.25">
      <c r="G2431" s="62"/>
      <c r="H2431" s="62"/>
    </row>
    <row r="2432" spans="7:8" x14ac:dyDescent="0.25">
      <c r="G2432" s="62"/>
      <c r="H2432" s="62"/>
    </row>
    <row r="2433" spans="7:8" x14ac:dyDescent="0.25">
      <c r="G2433" s="62"/>
      <c r="H2433" s="62"/>
    </row>
    <row r="2434" spans="7:8" x14ac:dyDescent="0.25">
      <c r="G2434" s="62"/>
      <c r="H2434" s="62"/>
    </row>
    <row r="2435" spans="7:8" x14ac:dyDescent="0.25">
      <c r="G2435" s="62"/>
      <c r="H2435" s="62"/>
    </row>
    <row r="2436" spans="7:8" x14ac:dyDescent="0.25">
      <c r="G2436" s="62"/>
      <c r="H2436" s="62"/>
    </row>
    <row r="2437" spans="7:8" x14ac:dyDescent="0.25">
      <c r="G2437" s="62"/>
      <c r="H2437" s="62"/>
    </row>
    <row r="2438" spans="7:8" x14ac:dyDescent="0.25">
      <c r="G2438" s="62"/>
      <c r="H2438" s="62"/>
    </row>
    <row r="2439" spans="7:8" x14ac:dyDescent="0.25">
      <c r="G2439" s="62"/>
      <c r="H2439" s="62"/>
    </row>
    <row r="2440" spans="7:8" x14ac:dyDescent="0.25">
      <c r="G2440" s="62"/>
      <c r="H2440" s="62"/>
    </row>
    <row r="2441" spans="7:8" x14ac:dyDescent="0.25">
      <c r="G2441" s="62"/>
      <c r="H2441" s="62"/>
    </row>
    <row r="2442" spans="7:8" x14ac:dyDescent="0.25">
      <c r="G2442" s="62"/>
      <c r="H2442" s="62"/>
    </row>
    <row r="2443" spans="7:8" x14ac:dyDescent="0.25">
      <c r="G2443" s="62"/>
      <c r="H2443" s="62"/>
    </row>
    <row r="2444" spans="7:8" x14ac:dyDescent="0.25">
      <c r="G2444" s="62"/>
      <c r="H2444" s="62"/>
    </row>
    <row r="2445" spans="7:8" x14ac:dyDescent="0.25">
      <c r="G2445" s="62"/>
      <c r="H2445" s="62"/>
    </row>
    <row r="2446" spans="7:8" x14ac:dyDescent="0.25">
      <c r="G2446" s="62"/>
      <c r="H2446" s="62"/>
    </row>
    <row r="2447" spans="7:8" x14ac:dyDescent="0.25">
      <c r="G2447" s="62"/>
      <c r="H2447" s="62"/>
    </row>
    <row r="2448" spans="7:8" x14ac:dyDescent="0.25">
      <c r="G2448" s="62"/>
      <c r="H2448" s="62"/>
    </row>
    <row r="2449" spans="7:8" x14ac:dyDescent="0.25">
      <c r="G2449" s="62"/>
      <c r="H2449" s="62"/>
    </row>
    <row r="2450" spans="7:8" x14ac:dyDescent="0.25">
      <c r="G2450" s="62"/>
      <c r="H2450" s="62"/>
    </row>
    <row r="2451" spans="7:8" x14ac:dyDescent="0.25">
      <c r="G2451" s="62"/>
      <c r="H2451" s="62"/>
    </row>
    <row r="2452" spans="7:8" x14ac:dyDescent="0.25">
      <c r="G2452" s="62"/>
      <c r="H2452" s="62"/>
    </row>
    <row r="2453" spans="7:8" x14ac:dyDescent="0.25">
      <c r="G2453" s="62"/>
      <c r="H2453" s="62"/>
    </row>
    <row r="2454" spans="7:8" x14ac:dyDescent="0.25">
      <c r="G2454" s="62"/>
      <c r="H2454" s="62"/>
    </row>
    <row r="2455" spans="7:8" x14ac:dyDescent="0.25">
      <c r="G2455" s="62"/>
      <c r="H2455" s="62"/>
    </row>
    <row r="2456" spans="7:8" x14ac:dyDescent="0.25">
      <c r="G2456" s="62"/>
      <c r="H2456" s="62"/>
    </row>
    <row r="2457" spans="7:8" x14ac:dyDescent="0.25">
      <c r="G2457" s="62"/>
      <c r="H2457" s="62"/>
    </row>
    <row r="2458" spans="7:8" x14ac:dyDescent="0.25">
      <c r="G2458" s="62"/>
      <c r="H2458" s="62"/>
    </row>
    <row r="2459" spans="7:8" x14ac:dyDescent="0.25">
      <c r="G2459" s="62"/>
      <c r="H2459" s="62"/>
    </row>
    <row r="2460" spans="7:8" x14ac:dyDescent="0.25">
      <c r="G2460" s="62"/>
      <c r="H2460" s="62"/>
    </row>
    <row r="2461" spans="7:8" x14ac:dyDescent="0.25">
      <c r="G2461" s="62"/>
      <c r="H2461" s="62"/>
    </row>
    <row r="2462" spans="7:8" x14ac:dyDescent="0.25">
      <c r="G2462" s="62"/>
      <c r="H2462" s="62"/>
    </row>
    <row r="2463" spans="7:8" x14ac:dyDescent="0.25">
      <c r="G2463" s="62"/>
      <c r="H2463" s="62"/>
    </row>
    <row r="2464" spans="7:8" x14ac:dyDescent="0.25">
      <c r="G2464" s="62"/>
      <c r="H2464" s="62"/>
    </row>
    <row r="2465" spans="7:8" x14ac:dyDescent="0.25">
      <c r="G2465" s="62"/>
      <c r="H2465" s="62"/>
    </row>
    <row r="2466" spans="7:8" x14ac:dyDescent="0.25">
      <c r="G2466" s="62"/>
      <c r="H2466" s="62"/>
    </row>
    <row r="2467" spans="7:8" x14ac:dyDescent="0.25">
      <c r="G2467" s="62"/>
      <c r="H2467" s="62"/>
    </row>
    <row r="2468" spans="7:8" x14ac:dyDescent="0.25">
      <c r="G2468" s="62"/>
      <c r="H2468" s="62"/>
    </row>
    <row r="2469" spans="7:8" x14ac:dyDescent="0.25">
      <c r="G2469" s="62"/>
      <c r="H2469" s="62"/>
    </row>
    <row r="2470" spans="7:8" x14ac:dyDescent="0.25">
      <c r="G2470" s="62"/>
      <c r="H2470" s="62"/>
    </row>
    <row r="2471" spans="7:8" x14ac:dyDescent="0.25">
      <c r="G2471" s="62"/>
      <c r="H2471" s="62"/>
    </row>
    <row r="2472" spans="7:8" x14ac:dyDescent="0.25">
      <c r="G2472" s="62"/>
      <c r="H2472" s="62"/>
    </row>
    <row r="2473" spans="7:8" x14ac:dyDescent="0.25">
      <c r="G2473" s="62"/>
      <c r="H2473" s="62"/>
    </row>
    <row r="2474" spans="7:8" x14ac:dyDescent="0.25">
      <c r="G2474" s="62"/>
      <c r="H2474" s="62"/>
    </row>
    <row r="2475" spans="7:8" x14ac:dyDescent="0.25">
      <c r="G2475" s="62"/>
      <c r="H2475" s="62"/>
    </row>
    <row r="2476" spans="7:8" x14ac:dyDescent="0.25">
      <c r="G2476" s="62"/>
      <c r="H2476" s="62"/>
    </row>
    <row r="2477" spans="7:8" x14ac:dyDescent="0.25">
      <c r="G2477" s="62"/>
      <c r="H2477" s="62"/>
    </row>
    <row r="2478" spans="7:8" x14ac:dyDescent="0.25">
      <c r="G2478" s="62"/>
      <c r="H2478" s="62"/>
    </row>
    <row r="2479" spans="7:8" x14ac:dyDescent="0.25">
      <c r="G2479" s="62"/>
      <c r="H2479" s="62"/>
    </row>
    <row r="2480" spans="7:8" x14ac:dyDescent="0.25">
      <c r="G2480" s="62"/>
      <c r="H2480" s="62"/>
    </row>
    <row r="2481" spans="7:8" x14ac:dyDescent="0.25">
      <c r="G2481" s="62"/>
      <c r="H2481" s="62"/>
    </row>
    <row r="2482" spans="7:8" x14ac:dyDescent="0.25">
      <c r="G2482" s="62"/>
      <c r="H2482" s="62"/>
    </row>
    <row r="2483" spans="7:8" x14ac:dyDescent="0.25">
      <c r="G2483" s="62"/>
      <c r="H2483" s="62"/>
    </row>
    <row r="2484" spans="7:8" x14ac:dyDescent="0.25">
      <c r="G2484" s="62"/>
      <c r="H2484" s="62"/>
    </row>
    <row r="2485" spans="7:8" x14ac:dyDescent="0.25">
      <c r="G2485" s="62"/>
      <c r="H2485" s="62"/>
    </row>
    <row r="2486" spans="7:8" x14ac:dyDescent="0.25">
      <c r="G2486" s="62"/>
      <c r="H2486" s="62"/>
    </row>
    <row r="2487" spans="7:8" x14ac:dyDescent="0.25">
      <c r="G2487" s="62"/>
      <c r="H2487" s="62"/>
    </row>
    <row r="2488" spans="7:8" x14ac:dyDescent="0.25">
      <c r="G2488" s="62"/>
      <c r="H2488" s="62"/>
    </row>
    <row r="2489" spans="7:8" x14ac:dyDescent="0.25">
      <c r="G2489" s="62"/>
      <c r="H2489" s="62"/>
    </row>
    <row r="2490" spans="7:8" x14ac:dyDescent="0.25">
      <c r="G2490" s="62"/>
      <c r="H2490" s="62"/>
    </row>
    <row r="2491" spans="7:8" x14ac:dyDescent="0.25">
      <c r="G2491" s="62"/>
      <c r="H2491" s="62"/>
    </row>
    <row r="2492" spans="7:8" x14ac:dyDescent="0.25">
      <c r="G2492" s="62"/>
      <c r="H2492" s="62"/>
    </row>
    <row r="2493" spans="7:8" x14ac:dyDescent="0.25">
      <c r="G2493" s="62"/>
      <c r="H2493" s="62"/>
    </row>
    <row r="2494" spans="7:8" x14ac:dyDescent="0.25">
      <c r="G2494" s="62"/>
      <c r="H2494" s="62"/>
    </row>
    <row r="2495" spans="7:8" x14ac:dyDescent="0.25">
      <c r="G2495" s="62"/>
      <c r="H2495" s="62"/>
    </row>
    <row r="2496" spans="7:8" x14ac:dyDescent="0.25">
      <c r="G2496" s="62"/>
      <c r="H2496" s="62"/>
    </row>
    <row r="2497" spans="7:8" x14ac:dyDescent="0.25">
      <c r="G2497" s="62"/>
      <c r="H2497" s="62"/>
    </row>
    <row r="2498" spans="7:8" x14ac:dyDescent="0.25">
      <c r="G2498" s="62"/>
      <c r="H2498" s="62"/>
    </row>
    <row r="2499" spans="7:8" x14ac:dyDescent="0.25">
      <c r="G2499" s="62"/>
      <c r="H2499" s="62"/>
    </row>
    <row r="2500" spans="7:8" x14ac:dyDescent="0.25">
      <c r="G2500" s="62"/>
      <c r="H2500" s="62"/>
    </row>
    <row r="2501" spans="7:8" x14ac:dyDescent="0.25">
      <c r="G2501" s="62"/>
      <c r="H2501" s="62"/>
    </row>
    <row r="2502" spans="7:8" x14ac:dyDescent="0.25">
      <c r="G2502" s="62"/>
      <c r="H2502" s="62"/>
    </row>
    <row r="2503" spans="7:8" x14ac:dyDescent="0.25">
      <c r="G2503" s="62"/>
      <c r="H2503" s="62"/>
    </row>
    <row r="2504" spans="7:8" x14ac:dyDescent="0.25">
      <c r="G2504" s="62"/>
      <c r="H2504" s="62"/>
    </row>
    <row r="2505" spans="7:8" x14ac:dyDescent="0.25">
      <c r="G2505" s="62"/>
      <c r="H2505" s="62"/>
    </row>
    <row r="2506" spans="7:8" x14ac:dyDescent="0.25">
      <c r="G2506" s="62"/>
      <c r="H2506" s="62"/>
    </row>
    <row r="2507" spans="7:8" x14ac:dyDescent="0.25">
      <c r="G2507" s="62"/>
      <c r="H2507" s="62"/>
    </row>
    <row r="2508" spans="7:8" x14ac:dyDescent="0.25">
      <c r="G2508" s="62"/>
      <c r="H2508" s="62"/>
    </row>
    <row r="2509" spans="7:8" x14ac:dyDescent="0.25">
      <c r="G2509" s="62"/>
      <c r="H2509" s="62"/>
    </row>
    <row r="2510" spans="7:8" x14ac:dyDescent="0.25">
      <c r="G2510" s="62"/>
      <c r="H2510" s="62"/>
    </row>
    <row r="2511" spans="7:8" x14ac:dyDescent="0.25">
      <c r="G2511" s="62"/>
      <c r="H2511" s="62"/>
    </row>
    <row r="2512" spans="7:8" x14ac:dyDescent="0.25">
      <c r="G2512" s="62"/>
      <c r="H2512" s="62"/>
    </row>
    <row r="2513" spans="7:8" x14ac:dyDescent="0.25">
      <c r="G2513" s="62"/>
      <c r="H2513" s="62"/>
    </row>
    <row r="2514" spans="7:8" x14ac:dyDescent="0.25">
      <c r="G2514" s="62"/>
      <c r="H2514" s="62"/>
    </row>
    <row r="2515" spans="7:8" x14ac:dyDescent="0.25">
      <c r="G2515" s="62"/>
      <c r="H2515" s="62"/>
    </row>
    <row r="2516" spans="7:8" x14ac:dyDescent="0.25">
      <c r="G2516" s="62"/>
      <c r="H2516" s="62"/>
    </row>
    <row r="2517" spans="7:8" x14ac:dyDescent="0.25">
      <c r="G2517" s="62"/>
      <c r="H2517" s="62"/>
    </row>
    <row r="2518" spans="7:8" x14ac:dyDescent="0.25">
      <c r="G2518" s="62"/>
      <c r="H2518" s="62"/>
    </row>
    <row r="2519" spans="7:8" x14ac:dyDescent="0.25">
      <c r="G2519" s="62"/>
      <c r="H2519" s="62"/>
    </row>
    <row r="2520" spans="7:8" x14ac:dyDescent="0.25">
      <c r="G2520" s="62"/>
      <c r="H2520" s="62"/>
    </row>
    <row r="2521" spans="7:8" x14ac:dyDescent="0.25">
      <c r="G2521" s="62"/>
      <c r="H2521" s="62"/>
    </row>
    <row r="2522" spans="7:8" x14ac:dyDescent="0.25">
      <c r="G2522" s="62"/>
      <c r="H2522" s="62"/>
    </row>
    <row r="2523" spans="7:8" x14ac:dyDescent="0.25">
      <c r="G2523" s="62"/>
      <c r="H2523" s="62"/>
    </row>
    <row r="2524" spans="7:8" x14ac:dyDescent="0.25">
      <c r="G2524" s="62"/>
      <c r="H2524" s="62"/>
    </row>
    <row r="2525" spans="7:8" x14ac:dyDescent="0.25">
      <c r="G2525" s="62"/>
      <c r="H2525" s="62"/>
    </row>
    <row r="2526" spans="7:8" x14ac:dyDescent="0.25">
      <c r="G2526" s="62"/>
      <c r="H2526" s="62"/>
    </row>
    <row r="2527" spans="7:8" x14ac:dyDescent="0.25">
      <c r="G2527" s="62"/>
      <c r="H2527" s="62"/>
    </row>
    <row r="2528" spans="7:8" x14ac:dyDescent="0.25">
      <c r="G2528" s="62"/>
      <c r="H2528" s="62"/>
    </row>
    <row r="2529" spans="7:8" x14ac:dyDescent="0.25">
      <c r="G2529" s="62"/>
      <c r="H2529" s="62"/>
    </row>
    <row r="2530" spans="7:8" x14ac:dyDescent="0.25">
      <c r="G2530" s="62"/>
      <c r="H2530" s="62"/>
    </row>
    <row r="2531" spans="7:8" x14ac:dyDescent="0.25">
      <c r="G2531" s="62"/>
      <c r="H2531" s="62"/>
    </row>
    <row r="2532" spans="7:8" x14ac:dyDescent="0.25">
      <c r="G2532" s="62"/>
      <c r="H2532" s="62"/>
    </row>
    <row r="2533" spans="7:8" x14ac:dyDescent="0.25">
      <c r="G2533" s="62"/>
      <c r="H2533" s="62"/>
    </row>
    <row r="2534" spans="7:8" x14ac:dyDescent="0.25">
      <c r="G2534" s="62"/>
      <c r="H2534" s="62"/>
    </row>
    <row r="2535" spans="7:8" x14ac:dyDescent="0.25">
      <c r="G2535" s="62"/>
      <c r="H2535" s="62"/>
    </row>
    <row r="2536" spans="7:8" x14ac:dyDescent="0.25">
      <c r="G2536" s="62"/>
      <c r="H2536" s="62"/>
    </row>
    <row r="2537" spans="7:8" x14ac:dyDescent="0.25">
      <c r="G2537" s="62"/>
      <c r="H2537" s="62"/>
    </row>
    <row r="2538" spans="7:8" x14ac:dyDescent="0.25">
      <c r="G2538" s="62"/>
      <c r="H2538" s="62"/>
    </row>
    <row r="2539" spans="7:8" x14ac:dyDescent="0.25">
      <c r="G2539" s="62"/>
      <c r="H2539" s="62"/>
    </row>
    <row r="2540" spans="7:8" x14ac:dyDescent="0.25">
      <c r="G2540" s="62"/>
      <c r="H2540" s="62"/>
    </row>
    <row r="2541" spans="7:8" x14ac:dyDescent="0.25">
      <c r="G2541" s="62"/>
      <c r="H2541" s="62"/>
    </row>
    <row r="2542" spans="7:8" x14ac:dyDescent="0.25">
      <c r="G2542" s="62"/>
      <c r="H2542" s="62"/>
    </row>
    <row r="2543" spans="7:8" x14ac:dyDescent="0.25">
      <c r="G2543" s="62"/>
      <c r="H2543" s="62"/>
    </row>
    <row r="2544" spans="7:8" x14ac:dyDescent="0.25">
      <c r="G2544" s="62"/>
      <c r="H2544" s="62"/>
    </row>
    <row r="2545" spans="7:8" x14ac:dyDescent="0.25">
      <c r="G2545" s="62"/>
      <c r="H2545" s="62"/>
    </row>
    <row r="2546" spans="7:8" x14ac:dyDescent="0.25">
      <c r="G2546" s="62"/>
      <c r="H2546" s="62"/>
    </row>
    <row r="2547" spans="7:8" x14ac:dyDescent="0.25">
      <c r="G2547" s="62"/>
      <c r="H2547" s="62"/>
    </row>
    <row r="2548" spans="7:8" x14ac:dyDescent="0.25">
      <c r="G2548" s="62"/>
      <c r="H2548" s="62"/>
    </row>
    <row r="2549" spans="7:8" x14ac:dyDescent="0.25">
      <c r="G2549" s="62"/>
      <c r="H2549" s="62"/>
    </row>
    <row r="2550" spans="7:8" x14ac:dyDescent="0.25">
      <c r="G2550" s="62"/>
      <c r="H2550" s="62"/>
    </row>
    <row r="2551" spans="7:8" x14ac:dyDescent="0.25">
      <c r="G2551" s="62"/>
      <c r="H2551" s="62"/>
    </row>
    <row r="2552" spans="7:8" x14ac:dyDescent="0.25">
      <c r="G2552" s="62"/>
      <c r="H2552" s="62"/>
    </row>
    <row r="2553" spans="7:8" x14ac:dyDescent="0.25">
      <c r="G2553" s="62"/>
      <c r="H2553" s="62"/>
    </row>
    <row r="2554" spans="7:8" x14ac:dyDescent="0.25">
      <c r="G2554" s="62"/>
      <c r="H2554" s="62"/>
    </row>
    <row r="2555" spans="7:8" x14ac:dyDescent="0.25">
      <c r="G2555" s="62"/>
      <c r="H2555" s="62"/>
    </row>
    <row r="2556" spans="7:8" x14ac:dyDescent="0.25">
      <c r="G2556" s="62"/>
      <c r="H2556" s="62"/>
    </row>
    <row r="2557" spans="7:8" x14ac:dyDescent="0.25">
      <c r="G2557" s="62"/>
      <c r="H2557" s="62"/>
    </row>
    <row r="2558" spans="7:8" x14ac:dyDescent="0.25">
      <c r="G2558" s="62"/>
      <c r="H2558" s="62"/>
    </row>
    <row r="2559" spans="7:8" x14ac:dyDescent="0.25">
      <c r="G2559" s="62"/>
      <c r="H2559" s="62"/>
    </row>
    <row r="2560" spans="7:8" x14ac:dyDescent="0.25">
      <c r="G2560" s="62"/>
      <c r="H2560" s="62"/>
    </row>
    <row r="2561" spans="7:8" x14ac:dyDescent="0.25">
      <c r="G2561" s="62"/>
      <c r="H2561" s="62"/>
    </row>
    <row r="2562" spans="7:8" x14ac:dyDescent="0.25">
      <c r="G2562" s="62"/>
      <c r="H2562" s="62"/>
    </row>
    <row r="2563" spans="7:8" x14ac:dyDescent="0.25">
      <c r="G2563" s="62"/>
      <c r="H2563" s="62"/>
    </row>
    <row r="2564" spans="7:8" x14ac:dyDescent="0.25">
      <c r="G2564" s="62"/>
      <c r="H2564" s="62"/>
    </row>
    <row r="2565" spans="7:8" x14ac:dyDescent="0.25">
      <c r="G2565" s="62"/>
      <c r="H2565" s="62"/>
    </row>
    <row r="2566" spans="7:8" x14ac:dyDescent="0.25">
      <c r="G2566" s="62"/>
      <c r="H2566" s="62"/>
    </row>
    <row r="2567" spans="7:8" x14ac:dyDescent="0.25">
      <c r="G2567" s="62"/>
      <c r="H2567" s="62"/>
    </row>
    <row r="2568" spans="7:8" x14ac:dyDescent="0.25">
      <c r="G2568" s="62"/>
      <c r="H2568" s="62"/>
    </row>
    <row r="2569" spans="7:8" x14ac:dyDescent="0.25">
      <c r="G2569" s="62"/>
      <c r="H2569" s="62"/>
    </row>
    <row r="2570" spans="7:8" x14ac:dyDescent="0.25">
      <c r="G2570" s="62"/>
      <c r="H2570" s="62"/>
    </row>
    <row r="2571" spans="7:8" x14ac:dyDescent="0.25">
      <c r="G2571" s="62"/>
      <c r="H2571" s="62"/>
    </row>
    <row r="2572" spans="7:8" x14ac:dyDescent="0.25">
      <c r="G2572" s="62"/>
      <c r="H2572" s="62"/>
    </row>
    <row r="2573" spans="7:8" x14ac:dyDescent="0.25">
      <c r="G2573" s="62"/>
      <c r="H2573" s="62"/>
    </row>
    <row r="2574" spans="7:8" x14ac:dyDescent="0.25">
      <c r="G2574" s="62"/>
      <c r="H2574" s="62"/>
    </row>
    <row r="2575" spans="7:8" x14ac:dyDescent="0.25">
      <c r="G2575" s="62"/>
      <c r="H2575" s="62"/>
    </row>
    <row r="2576" spans="7:8" x14ac:dyDescent="0.25">
      <c r="G2576" s="62"/>
      <c r="H2576" s="62"/>
    </row>
    <row r="2577" spans="7:8" x14ac:dyDescent="0.25">
      <c r="G2577" s="62"/>
      <c r="H2577" s="62"/>
    </row>
    <row r="2578" spans="7:8" x14ac:dyDescent="0.25">
      <c r="G2578" s="62"/>
      <c r="H2578" s="62"/>
    </row>
    <row r="2579" spans="7:8" x14ac:dyDescent="0.25">
      <c r="G2579" s="62"/>
      <c r="H2579" s="62"/>
    </row>
    <row r="2580" spans="7:8" x14ac:dyDescent="0.25">
      <c r="G2580" s="62"/>
      <c r="H2580" s="62"/>
    </row>
    <row r="2581" spans="7:8" x14ac:dyDescent="0.25">
      <c r="G2581" s="62"/>
      <c r="H2581" s="62"/>
    </row>
    <row r="2582" spans="7:8" x14ac:dyDescent="0.25">
      <c r="G2582" s="62"/>
      <c r="H2582" s="62"/>
    </row>
    <row r="2583" spans="7:8" x14ac:dyDescent="0.25">
      <c r="G2583" s="62"/>
      <c r="H2583" s="62"/>
    </row>
    <row r="2584" spans="7:8" x14ac:dyDescent="0.25">
      <c r="G2584" s="62"/>
      <c r="H2584" s="62"/>
    </row>
    <row r="2585" spans="7:8" x14ac:dyDescent="0.25">
      <c r="G2585" s="62"/>
      <c r="H2585" s="62"/>
    </row>
    <row r="2586" spans="7:8" x14ac:dyDescent="0.25">
      <c r="G2586" s="62"/>
      <c r="H2586" s="62"/>
    </row>
    <row r="2587" spans="7:8" x14ac:dyDescent="0.25">
      <c r="G2587" s="62"/>
      <c r="H2587" s="62"/>
    </row>
    <row r="2588" spans="7:8" x14ac:dyDescent="0.25">
      <c r="G2588" s="62"/>
      <c r="H2588" s="62"/>
    </row>
    <row r="2589" spans="7:8" x14ac:dyDescent="0.25">
      <c r="G2589" s="62"/>
      <c r="H2589" s="62"/>
    </row>
    <row r="2590" spans="7:8" x14ac:dyDescent="0.25">
      <c r="G2590" s="62"/>
      <c r="H2590" s="62"/>
    </row>
    <row r="2591" spans="7:8" x14ac:dyDescent="0.25">
      <c r="G2591" s="62"/>
      <c r="H2591" s="62"/>
    </row>
    <row r="2592" spans="7:8" x14ac:dyDescent="0.25">
      <c r="G2592" s="62"/>
      <c r="H2592" s="62"/>
    </row>
    <row r="2593" spans="7:8" x14ac:dyDescent="0.25">
      <c r="G2593" s="62"/>
      <c r="H2593" s="62"/>
    </row>
    <row r="2594" spans="7:8" x14ac:dyDescent="0.25">
      <c r="G2594" s="62"/>
      <c r="H2594" s="62"/>
    </row>
    <row r="2595" spans="7:8" x14ac:dyDescent="0.25">
      <c r="G2595" s="62"/>
      <c r="H2595" s="62"/>
    </row>
    <row r="2596" spans="7:8" x14ac:dyDescent="0.25">
      <c r="G2596" s="62"/>
      <c r="H2596" s="62"/>
    </row>
    <row r="2597" spans="7:8" x14ac:dyDescent="0.25">
      <c r="G2597" s="62"/>
      <c r="H2597" s="62"/>
    </row>
    <row r="2598" spans="7:8" x14ac:dyDescent="0.25">
      <c r="G2598" s="62"/>
      <c r="H2598" s="62"/>
    </row>
    <row r="2599" spans="7:8" x14ac:dyDescent="0.25">
      <c r="G2599" s="62"/>
      <c r="H2599" s="62"/>
    </row>
    <row r="2600" spans="7:8" x14ac:dyDescent="0.25">
      <c r="G2600" s="62"/>
      <c r="H2600" s="62"/>
    </row>
    <row r="2601" spans="7:8" x14ac:dyDescent="0.25">
      <c r="G2601" s="62"/>
      <c r="H2601" s="62"/>
    </row>
    <row r="2602" spans="7:8" x14ac:dyDescent="0.25">
      <c r="G2602" s="62"/>
      <c r="H2602" s="62"/>
    </row>
    <row r="2603" spans="7:8" x14ac:dyDescent="0.25">
      <c r="G2603" s="62"/>
      <c r="H2603" s="62"/>
    </row>
    <row r="2604" spans="7:8" x14ac:dyDescent="0.25">
      <c r="G2604" s="62"/>
      <c r="H2604" s="62"/>
    </row>
    <row r="2605" spans="7:8" x14ac:dyDescent="0.25">
      <c r="G2605" s="62"/>
      <c r="H2605" s="62"/>
    </row>
    <row r="2606" spans="7:8" x14ac:dyDescent="0.25">
      <c r="G2606" s="62"/>
      <c r="H2606" s="62"/>
    </row>
    <row r="2607" spans="7:8" x14ac:dyDescent="0.25">
      <c r="G2607" s="62"/>
      <c r="H2607" s="62"/>
    </row>
    <row r="2608" spans="7:8" x14ac:dyDescent="0.25">
      <c r="G2608" s="62"/>
      <c r="H2608" s="62"/>
    </row>
    <row r="2609" spans="7:8" x14ac:dyDescent="0.25">
      <c r="G2609" s="62"/>
      <c r="H2609" s="62"/>
    </row>
    <row r="2610" spans="7:8" x14ac:dyDescent="0.25">
      <c r="G2610" s="62"/>
      <c r="H2610" s="62"/>
    </row>
    <row r="2611" spans="7:8" x14ac:dyDescent="0.25">
      <c r="G2611" s="62"/>
      <c r="H2611" s="62"/>
    </row>
    <row r="2612" spans="7:8" x14ac:dyDescent="0.25">
      <c r="G2612" s="62"/>
      <c r="H2612" s="62"/>
    </row>
    <row r="2613" spans="7:8" x14ac:dyDescent="0.25">
      <c r="G2613" s="62"/>
      <c r="H2613" s="62"/>
    </row>
    <row r="2614" spans="7:8" x14ac:dyDescent="0.25">
      <c r="G2614" s="62"/>
      <c r="H2614" s="62"/>
    </row>
    <row r="2615" spans="7:8" x14ac:dyDescent="0.25">
      <c r="G2615" s="62"/>
      <c r="H2615" s="62"/>
    </row>
    <row r="2616" spans="7:8" x14ac:dyDescent="0.25">
      <c r="G2616" s="62"/>
      <c r="H2616" s="62"/>
    </row>
    <row r="2617" spans="7:8" x14ac:dyDescent="0.25">
      <c r="G2617" s="62"/>
      <c r="H2617" s="62"/>
    </row>
    <row r="2618" spans="7:8" x14ac:dyDescent="0.25">
      <c r="G2618" s="62"/>
      <c r="H2618" s="62"/>
    </row>
    <row r="2619" spans="7:8" x14ac:dyDescent="0.25">
      <c r="G2619" s="62"/>
      <c r="H2619" s="62"/>
    </row>
    <row r="2620" spans="7:8" x14ac:dyDescent="0.25">
      <c r="G2620" s="62"/>
      <c r="H2620" s="62"/>
    </row>
    <row r="2621" spans="7:8" x14ac:dyDescent="0.25">
      <c r="G2621" s="62"/>
      <c r="H2621" s="62"/>
    </row>
    <row r="2622" spans="7:8" x14ac:dyDescent="0.25">
      <c r="G2622" s="62"/>
      <c r="H2622" s="62"/>
    </row>
    <row r="2623" spans="7:8" x14ac:dyDescent="0.25">
      <c r="G2623" s="62"/>
      <c r="H2623" s="62"/>
    </row>
    <row r="2624" spans="7:8" x14ac:dyDescent="0.25">
      <c r="G2624" s="62"/>
      <c r="H2624" s="62"/>
    </row>
    <row r="2625" spans="7:8" x14ac:dyDescent="0.25">
      <c r="G2625" s="62"/>
      <c r="H2625" s="62"/>
    </row>
    <row r="2626" spans="7:8" x14ac:dyDescent="0.25">
      <c r="G2626" s="62"/>
      <c r="H2626" s="62"/>
    </row>
    <row r="2627" spans="7:8" x14ac:dyDescent="0.25">
      <c r="G2627" s="62"/>
      <c r="H2627" s="62"/>
    </row>
    <row r="2628" spans="7:8" x14ac:dyDescent="0.25">
      <c r="G2628" s="62"/>
      <c r="H2628" s="62"/>
    </row>
    <row r="2629" spans="7:8" x14ac:dyDescent="0.25">
      <c r="G2629" s="62"/>
      <c r="H2629" s="62"/>
    </row>
    <row r="2630" spans="7:8" x14ac:dyDescent="0.25">
      <c r="G2630" s="62"/>
      <c r="H2630" s="62"/>
    </row>
    <row r="2631" spans="7:8" x14ac:dyDescent="0.25">
      <c r="G2631" s="62"/>
      <c r="H2631" s="62"/>
    </row>
    <row r="2632" spans="7:8" x14ac:dyDescent="0.25">
      <c r="G2632" s="62"/>
      <c r="H2632" s="62"/>
    </row>
    <row r="2633" spans="7:8" x14ac:dyDescent="0.25">
      <c r="G2633" s="62"/>
      <c r="H2633" s="62"/>
    </row>
    <row r="2634" spans="7:8" x14ac:dyDescent="0.25">
      <c r="G2634" s="62"/>
      <c r="H2634" s="62"/>
    </row>
    <row r="2635" spans="7:8" x14ac:dyDescent="0.25">
      <c r="G2635" s="62"/>
      <c r="H2635" s="62"/>
    </row>
    <row r="2636" spans="7:8" x14ac:dyDescent="0.25">
      <c r="G2636" s="62"/>
      <c r="H2636" s="62"/>
    </row>
    <row r="2637" spans="7:8" x14ac:dyDescent="0.25">
      <c r="G2637" s="62"/>
      <c r="H2637" s="62"/>
    </row>
    <row r="2638" spans="7:8" x14ac:dyDescent="0.25">
      <c r="G2638" s="62"/>
      <c r="H2638" s="62"/>
    </row>
    <row r="2639" spans="7:8" x14ac:dyDescent="0.25">
      <c r="G2639" s="62"/>
      <c r="H2639" s="62"/>
    </row>
    <row r="2640" spans="7:8" x14ac:dyDescent="0.25">
      <c r="G2640" s="62"/>
      <c r="H2640" s="62"/>
    </row>
    <row r="2641" spans="7:8" x14ac:dyDescent="0.25">
      <c r="G2641" s="62"/>
      <c r="H2641" s="62"/>
    </row>
    <row r="2642" spans="7:8" x14ac:dyDescent="0.25">
      <c r="G2642" s="62"/>
      <c r="H2642" s="62"/>
    </row>
    <row r="2643" spans="7:8" x14ac:dyDescent="0.25">
      <c r="G2643" s="62"/>
      <c r="H2643" s="62"/>
    </row>
    <row r="2644" spans="7:8" x14ac:dyDescent="0.25">
      <c r="G2644" s="62"/>
      <c r="H2644" s="62"/>
    </row>
    <row r="2645" spans="7:8" x14ac:dyDescent="0.25">
      <c r="G2645" s="62"/>
      <c r="H2645" s="62"/>
    </row>
    <row r="2646" spans="7:8" x14ac:dyDescent="0.25">
      <c r="G2646" s="62"/>
      <c r="H2646" s="62"/>
    </row>
    <row r="2647" spans="7:8" x14ac:dyDescent="0.25">
      <c r="G2647" s="62"/>
      <c r="H2647" s="62"/>
    </row>
    <row r="2648" spans="7:8" x14ac:dyDescent="0.25">
      <c r="G2648" s="62"/>
      <c r="H2648" s="62"/>
    </row>
    <row r="2649" spans="7:8" x14ac:dyDescent="0.25">
      <c r="G2649" s="62"/>
      <c r="H2649" s="62"/>
    </row>
    <row r="2650" spans="7:8" x14ac:dyDescent="0.25">
      <c r="G2650" s="62"/>
      <c r="H2650" s="62"/>
    </row>
    <row r="2651" spans="7:8" x14ac:dyDescent="0.25">
      <c r="G2651" s="62"/>
      <c r="H2651" s="62"/>
    </row>
    <row r="2652" spans="7:8" x14ac:dyDescent="0.25">
      <c r="G2652" s="62"/>
      <c r="H2652" s="62"/>
    </row>
    <row r="2653" spans="7:8" x14ac:dyDescent="0.25">
      <c r="G2653" s="62"/>
      <c r="H2653" s="62"/>
    </row>
    <row r="2654" spans="7:8" x14ac:dyDescent="0.25">
      <c r="G2654" s="62"/>
      <c r="H2654" s="62"/>
    </row>
    <row r="2655" spans="7:8" x14ac:dyDescent="0.25">
      <c r="G2655" s="62"/>
      <c r="H2655" s="62"/>
    </row>
    <row r="2656" spans="7:8" x14ac:dyDescent="0.25">
      <c r="G2656" s="62"/>
      <c r="H2656" s="62"/>
    </row>
    <row r="2657" spans="7:8" x14ac:dyDescent="0.25">
      <c r="G2657" s="62"/>
      <c r="H2657" s="62"/>
    </row>
    <row r="2658" spans="7:8" x14ac:dyDescent="0.25">
      <c r="G2658" s="62"/>
      <c r="H2658" s="62"/>
    </row>
    <row r="2659" spans="7:8" x14ac:dyDescent="0.25">
      <c r="G2659" s="62"/>
      <c r="H2659" s="62"/>
    </row>
    <row r="2660" spans="7:8" x14ac:dyDescent="0.25">
      <c r="G2660" s="62"/>
      <c r="H2660" s="62"/>
    </row>
    <row r="2661" spans="7:8" x14ac:dyDescent="0.25">
      <c r="G2661" s="62"/>
      <c r="H2661" s="62"/>
    </row>
    <row r="2662" spans="7:8" x14ac:dyDescent="0.25">
      <c r="G2662" s="62"/>
      <c r="H2662" s="62"/>
    </row>
    <row r="2663" spans="7:8" x14ac:dyDescent="0.25">
      <c r="G2663" s="62"/>
      <c r="H2663" s="62"/>
    </row>
    <row r="2664" spans="7:8" x14ac:dyDescent="0.25">
      <c r="G2664" s="62"/>
      <c r="H2664" s="62"/>
    </row>
    <row r="2665" spans="7:8" x14ac:dyDescent="0.25">
      <c r="G2665" s="62"/>
      <c r="H2665" s="62"/>
    </row>
    <row r="2666" spans="7:8" x14ac:dyDescent="0.25">
      <c r="G2666" s="62"/>
      <c r="H2666" s="62"/>
    </row>
    <row r="2667" spans="7:8" x14ac:dyDescent="0.25">
      <c r="G2667" s="62"/>
      <c r="H2667" s="62"/>
    </row>
    <row r="2668" spans="7:8" x14ac:dyDescent="0.25">
      <c r="G2668" s="62"/>
      <c r="H2668" s="62"/>
    </row>
    <row r="2669" spans="7:8" x14ac:dyDescent="0.25">
      <c r="G2669" s="62"/>
      <c r="H2669" s="62"/>
    </row>
    <row r="2670" spans="7:8" x14ac:dyDescent="0.25">
      <c r="G2670" s="62"/>
      <c r="H2670" s="62"/>
    </row>
    <row r="2671" spans="7:8" x14ac:dyDescent="0.25">
      <c r="G2671" s="62"/>
      <c r="H2671" s="62"/>
    </row>
    <row r="2672" spans="7:8" x14ac:dyDescent="0.25">
      <c r="G2672" s="62"/>
      <c r="H2672" s="62"/>
    </row>
    <row r="2673" spans="7:8" x14ac:dyDescent="0.25">
      <c r="G2673" s="62"/>
      <c r="H2673" s="62"/>
    </row>
    <row r="2674" spans="7:8" x14ac:dyDescent="0.25">
      <c r="G2674" s="62"/>
      <c r="H2674" s="62"/>
    </row>
    <row r="2675" spans="7:8" x14ac:dyDescent="0.25">
      <c r="G2675" s="62"/>
      <c r="H2675" s="62"/>
    </row>
    <row r="2676" spans="7:8" x14ac:dyDescent="0.25">
      <c r="G2676" s="62"/>
      <c r="H2676" s="62"/>
    </row>
    <row r="2677" spans="7:8" x14ac:dyDescent="0.25">
      <c r="G2677" s="62"/>
      <c r="H2677" s="62"/>
    </row>
    <row r="2678" spans="7:8" x14ac:dyDescent="0.25">
      <c r="G2678" s="62"/>
      <c r="H2678" s="62"/>
    </row>
    <row r="2679" spans="7:8" x14ac:dyDescent="0.25">
      <c r="G2679" s="62"/>
      <c r="H2679" s="62"/>
    </row>
    <row r="2680" spans="7:8" x14ac:dyDescent="0.25">
      <c r="G2680" s="62"/>
      <c r="H2680" s="62"/>
    </row>
    <row r="2681" spans="7:8" x14ac:dyDescent="0.25">
      <c r="G2681" s="62"/>
      <c r="H2681" s="62"/>
    </row>
    <row r="2682" spans="7:8" x14ac:dyDescent="0.25">
      <c r="G2682" s="62"/>
      <c r="H2682" s="62"/>
    </row>
    <row r="2683" spans="7:8" x14ac:dyDescent="0.25">
      <c r="G2683" s="62"/>
      <c r="H2683" s="62"/>
    </row>
    <row r="2684" spans="7:8" x14ac:dyDescent="0.25">
      <c r="G2684" s="62"/>
      <c r="H2684" s="62"/>
    </row>
    <row r="2685" spans="7:8" x14ac:dyDescent="0.25">
      <c r="G2685" s="62"/>
      <c r="H2685" s="62"/>
    </row>
    <row r="2686" spans="7:8" x14ac:dyDescent="0.25">
      <c r="G2686" s="62"/>
      <c r="H2686" s="62"/>
    </row>
    <row r="2687" spans="7:8" x14ac:dyDescent="0.25">
      <c r="G2687" s="62"/>
      <c r="H2687" s="62"/>
    </row>
    <row r="2688" spans="7:8" x14ac:dyDescent="0.25">
      <c r="G2688" s="62"/>
      <c r="H2688" s="62"/>
    </row>
    <row r="2689" spans="7:8" x14ac:dyDescent="0.25">
      <c r="G2689" s="62"/>
      <c r="H2689" s="62"/>
    </row>
    <row r="2690" spans="7:8" x14ac:dyDescent="0.25">
      <c r="G2690" s="62"/>
      <c r="H2690" s="62"/>
    </row>
    <row r="2691" spans="7:8" x14ac:dyDescent="0.25">
      <c r="G2691" s="62"/>
      <c r="H2691" s="62"/>
    </row>
    <row r="2692" spans="7:8" x14ac:dyDescent="0.25">
      <c r="G2692" s="62"/>
      <c r="H2692" s="62"/>
    </row>
    <row r="2693" spans="7:8" x14ac:dyDescent="0.25">
      <c r="G2693" s="62"/>
      <c r="H2693" s="62"/>
    </row>
    <row r="2694" spans="7:8" x14ac:dyDescent="0.25">
      <c r="G2694" s="62"/>
      <c r="H2694" s="62"/>
    </row>
    <row r="2695" spans="7:8" x14ac:dyDescent="0.25">
      <c r="G2695" s="62"/>
      <c r="H2695" s="62"/>
    </row>
    <row r="2696" spans="7:8" x14ac:dyDescent="0.25">
      <c r="G2696" s="62"/>
      <c r="H2696" s="62"/>
    </row>
    <row r="2697" spans="7:8" x14ac:dyDescent="0.25">
      <c r="G2697" s="62"/>
      <c r="H2697" s="62"/>
    </row>
    <row r="2698" spans="7:8" x14ac:dyDescent="0.25">
      <c r="G2698" s="62"/>
      <c r="H2698" s="62"/>
    </row>
    <row r="2699" spans="7:8" x14ac:dyDescent="0.25">
      <c r="G2699" s="62"/>
      <c r="H2699" s="62"/>
    </row>
    <row r="2700" spans="7:8" x14ac:dyDescent="0.25">
      <c r="G2700" s="62"/>
      <c r="H2700" s="62"/>
    </row>
    <row r="2701" spans="7:8" x14ac:dyDescent="0.25">
      <c r="G2701" s="62"/>
      <c r="H2701" s="62"/>
    </row>
    <row r="2702" spans="7:8" x14ac:dyDescent="0.25">
      <c r="G2702" s="62"/>
      <c r="H2702" s="62"/>
    </row>
    <row r="2703" spans="7:8" x14ac:dyDescent="0.25">
      <c r="G2703" s="62"/>
      <c r="H2703" s="62"/>
    </row>
    <row r="2704" spans="7:8" x14ac:dyDescent="0.25">
      <c r="G2704" s="62"/>
      <c r="H2704" s="62"/>
    </row>
    <row r="2705" spans="7:8" x14ac:dyDescent="0.25">
      <c r="G2705" s="62"/>
      <c r="H2705" s="62"/>
    </row>
    <row r="2706" spans="7:8" x14ac:dyDescent="0.25">
      <c r="G2706" s="62"/>
      <c r="H2706" s="62"/>
    </row>
    <row r="2707" spans="7:8" x14ac:dyDescent="0.25">
      <c r="G2707" s="62"/>
      <c r="H2707" s="62"/>
    </row>
    <row r="2708" spans="7:8" x14ac:dyDescent="0.25">
      <c r="G2708" s="62"/>
      <c r="H2708" s="62"/>
    </row>
    <row r="2709" spans="7:8" x14ac:dyDescent="0.25">
      <c r="G2709" s="62"/>
      <c r="H2709" s="62"/>
    </row>
    <row r="2710" spans="7:8" x14ac:dyDescent="0.25">
      <c r="G2710" s="62"/>
      <c r="H2710" s="62"/>
    </row>
    <row r="2711" spans="7:8" x14ac:dyDescent="0.25">
      <c r="G2711" s="62"/>
      <c r="H2711" s="62"/>
    </row>
    <row r="2712" spans="7:8" x14ac:dyDescent="0.25">
      <c r="G2712" s="62"/>
      <c r="H2712" s="62"/>
    </row>
    <row r="2713" spans="7:8" x14ac:dyDescent="0.25">
      <c r="G2713" s="62"/>
      <c r="H2713" s="62"/>
    </row>
    <row r="2714" spans="7:8" x14ac:dyDescent="0.25">
      <c r="G2714" s="62"/>
      <c r="H2714" s="62"/>
    </row>
    <row r="2715" spans="7:8" x14ac:dyDescent="0.25">
      <c r="G2715" s="62"/>
      <c r="H2715" s="62"/>
    </row>
    <row r="2716" spans="7:8" x14ac:dyDescent="0.25">
      <c r="G2716" s="62"/>
      <c r="H2716" s="62"/>
    </row>
    <row r="2717" spans="7:8" x14ac:dyDescent="0.25">
      <c r="G2717" s="62"/>
      <c r="H2717" s="62"/>
    </row>
    <row r="2718" spans="7:8" x14ac:dyDescent="0.25">
      <c r="G2718" s="62"/>
      <c r="H2718" s="62"/>
    </row>
    <row r="2719" spans="7:8" x14ac:dyDescent="0.25">
      <c r="G2719" s="62"/>
      <c r="H2719" s="62"/>
    </row>
    <row r="2720" spans="7:8" x14ac:dyDescent="0.25">
      <c r="G2720" s="62"/>
      <c r="H2720" s="62"/>
    </row>
    <row r="2721" spans="7:8" x14ac:dyDescent="0.25">
      <c r="G2721" s="62"/>
      <c r="H2721" s="62"/>
    </row>
    <row r="2722" spans="7:8" x14ac:dyDescent="0.25">
      <c r="G2722" s="62"/>
      <c r="H2722" s="62"/>
    </row>
    <row r="2723" spans="7:8" x14ac:dyDescent="0.25">
      <c r="G2723" s="62"/>
      <c r="H2723" s="62"/>
    </row>
    <row r="2724" spans="7:8" x14ac:dyDescent="0.25">
      <c r="G2724" s="62"/>
      <c r="H2724" s="62"/>
    </row>
    <row r="2725" spans="7:8" x14ac:dyDescent="0.25">
      <c r="G2725" s="62"/>
      <c r="H2725" s="62"/>
    </row>
    <row r="2726" spans="7:8" x14ac:dyDescent="0.25">
      <c r="G2726" s="62"/>
      <c r="H2726" s="62"/>
    </row>
    <row r="2727" spans="7:8" x14ac:dyDescent="0.25">
      <c r="G2727" s="62"/>
      <c r="H2727" s="62"/>
    </row>
    <row r="2728" spans="7:8" x14ac:dyDescent="0.25">
      <c r="G2728" s="62"/>
      <c r="H2728" s="62"/>
    </row>
    <row r="2729" spans="7:8" x14ac:dyDescent="0.25">
      <c r="G2729" s="62"/>
      <c r="H2729" s="62"/>
    </row>
    <row r="2730" spans="7:8" x14ac:dyDescent="0.25">
      <c r="G2730" s="62"/>
      <c r="H2730" s="62"/>
    </row>
    <row r="2731" spans="7:8" x14ac:dyDescent="0.25">
      <c r="G2731" s="62"/>
      <c r="H2731" s="62"/>
    </row>
    <row r="2732" spans="7:8" x14ac:dyDescent="0.25">
      <c r="G2732" s="62"/>
      <c r="H2732" s="62"/>
    </row>
    <row r="2733" spans="7:8" x14ac:dyDescent="0.25">
      <c r="G2733" s="62"/>
      <c r="H2733" s="62"/>
    </row>
    <row r="2734" spans="7:8" x14ac:dyDescent="0.25">
      <c r="G2734" s="62"/>
      <c r="H2734" s="62"/>
    </row>
    <row r="2735" spans="7:8" x14ac:dyDescent="0.25">
      <c r="G2735" s="62"/>
      <c r="H2735" s="62"/>
    </row>
    <row r="2736" spans="7:8" x14ac:dyDescent="0.25">
      <c r="G2736" s="62"/>
      <c r="H2736" s="62"/>
    </row>
    <row r="2737" spans="7:8" x14ac:dyDescent="0.25">
      <c r="G2737" s="62"/>
      <c r="H2737" s="62"/>
    </row>
    <row r="2738" spans="7:8" x14ac:dyDescent="0.25">
      <c r="G2738" s="62"/>
      <c r="H2738" s="62"/>
    </row>
    <row r="2739" spans="7:8" x14ac:dyDescent="0.25">
      <c r="G2739" s="62"/>
      <c r="H2739" s="62"/>
    </row>
    <row r="2740" spans="7:8" x14ac:dyDescent="0.25">
      <c r="G2740" s="62"/>
      <c r="H2740" s="62"/>
    </row>
    <row r="2741" spans="7:8" x14ac:dyDescent="0.25">
      <c r="G2741" s="62"/>
      <c r="H2741" s="62"/>
    </row>
    <row r="2742" spans="7:8" x14ac:dyDescent="0.25">
      <c r="G2742" s="62"/>
      <c r="H2742" s="62"/>
    </row>
    <row r="2743" spans="7:8" x14ac:dyDescent="0.25">
      <c r="G2743" s="62"/>
      <c r="H2743" s="62"/>
    </row>
    <row r="2744" spans="7:8" x14ac:dyDescent="0.25">
      <c r="G2744" s="62"/>
      <c r="H2744" s="62"/>
    </row>
    <row r="2745" spans="7:8" x14ac:dyDescent="0.25">
      <c r="G2745" s="62"/>
      <c r="H2745" s="62"/>
    </row>
    <row r="2746" spans="7:8" x14ac:dyDescent="0.25">
      <c r="G2746" s="62"/>
      <c r="H2746" s="62"/>
    </row>
    <row r="2747" spans="7:8" x14ac:dyDescent="0.25">
      <c r="G2747" s="62"/>
      <c r="H2747" s="62"/>
    </row>
    <row r="2748" spans="7:8" x14ac:dyDescent="0.25">
      <c r="G2748" s="62"/>
      <c r="H2748" s="62"/>
    </row>
    <row r="2749" spans="7:8" x14ac:dyDescent="0.25">
      <c r="G2749" s="62"/>
      <c r="H2749" s="62"/>
    </row>
    <row r="2750" spans="7:8" x14ac:dyDescent="0.25">
      <c r="G2750" s="62"/>
      <c r="H2750" s="62"/>
    </row>
    <row r="2751" spans="7:8" x14ac:dyDescent="0.25">
      <c r="G2751" s="62"/>
      <c r="H2751" s="62"/>
    </row>
    <row r="2752" spans="7:8" x14ac:dyDescent="0.25">
      <c r="G2752" s="62"/>
      <c r="H2752" s="62"/>
    </row>
    <row r="2753" spans="7:8" x14ac:dyDescent="0.25">
      <c r="G2753" s="62"/>
      <c r="H2753" s="62"/>
    </row>
    <row r="2754" spans="7:8" x14ac:dyDescent="0.25">
      <c r="G2754" s="62"/>
      <c r="H2754" s="62"/>
    </row>
    <row r="2755" spans="7:8" x14ac:dyDescent="0.25">
      <c r="G2755" s="62"/>
      <c r="H2755" s="62"/>
    </row>
    <row r="2756" spans="7:8" x14ac:dyDescent="0.25">
      <c r="G2756" s="62"/>
      <c r="H2756" s="62"/>
    </row>
    <row r="2757" spans="7:8" x14ac:dyDescent="0.25">
      <c r="G2757" s="62"/>
      <c r="H2757" s="62"/>
    </row>
    <row r="2758" spans="7:8" x14ac:dyDescent="0.25">
      <c r="G2758" s="62"/>
      <c r="H2758" s="62"/>
    </row>
    <row r="2759" spans="7:8" x14ac:dyDescent="0.25">
      <c r="G2759" s="62"/>
      <c r="H2759" s="62"/>
    </row>
    <row r="2760" spans="7:8" x14ac:dyDescent="0.25">
      <c r="G2760" s="62"/>
      <c r="H2760" s="62"/>
    </row>
    <row r="2761" spans="7:8" x14ac:dyDescent="0.25">
      <c r="G2761" s="62"/>
      <c r="H2761" s="62"/>
    </row>
    <row r="2762" spans="7:8" x14ac:dyDescent="0.25">
      <c r="G2762" s="62"/>
      <c r="H2762" s="62"/>
    </row>
    <row r="2763" spans="7:8" x14ac:dyDescent="0.25">
      <c r="G2763" s="62"/>
      <c r="H2763" s="62"/>
    </row>
    <row r="2764" spans="7:8" x14ac:dyDescent="0.25">
      <c r="G2764" s="62"/>
      <c r="H2764" s="62"/>
    </row>
    <row r="2765" spans="7:8" x14ac:dyDescent="0.25">
      <c r="G2765" s="62"/>
      <c r="H2765" s="62"/>
    </row>
    <row r="2766" spans="7:8" x14ac:dyDescent="0.25">
      <c r="G2766" s="62"/>
      <c r="H2766" s="62"/>
    </row>
    <row r="2767" spans="7:8" x14ac:dyDescent="0.25">
      <c r="G2767" s="62"/>
      <c r="H2767" s="62"/>
    </row>
    <row r="2768" spans="7:8" x14ac:dyDescent="0.25">
      <c r="G2768" s="62"/>
      <c r="H2768" s="62"/>
    </row>
    <row r="2769" spans="7:8" x14ac:dyDescent="0.25">
      <c r="G2769" s="62"/>
      <c r="H2769" s="62"/>
    </row>
    <row r="2770" spans="7:8" x14ac:dyDescent="0.25">
      <c r="G2770" s="62"/>
      <c r="H2770" s="62"/>
    </row>
    <row r="2771" spans="7:8" x14ac:dyDescent="0.25">
      <c r="G2771" s="62"/>
      <c r="H2771" s="62"/>
    </row>
    <row r="2772" spans="7:8" x14ac:dyDescent="0.25">
      <c r="G2772" s="62"/>
      <c r="H2772" s="62"/>
    </row>
    <row r="2773" spans="7:8" x14ac:dyDescent="0.25">
      <c r="G2773" s="62"/>
      <c r="H2773" s="62"/>
    </row>
    <row r="2774" spans="7:8" x14ac:dyDescent="0.25">
      <c r="G2774" s="62"/>
      <c r="H2774" s="62"/>
    </row>
    <row r="2775" spans="7:8" x14ac:dyDescent="0.25">
      <c r="G2775" s="62"/>
      <c r="H2775" s="62"/>
    </row>
    <row r="2776" spans="7:8" x14ac:dyDescent="0.25">
      <c r="G2776" s="62"/>
      <c r="H2776" s="62"/>
    </row>
    <row r="2777" spans="7:8" x14ac:dyDescent="0.25">
      <c r="G2777" s="62"/>
      <c r="H2777" s="62"/>
    </row>
    <row r="2778" spans="7:8" x14ac:dyDescent="0.25">
      <c r="G2778" s="62"/>
      <c r="H2778" s="62"/>
    </row>
    <row r="2779" spans="7:8" x14ac:dyDescent="0.25">
      <c r="G2779" s="62"/>
      <c r="H2779" s="62"/>
    </row>
    <row r="2780" spans="7:8" x14ac:dyDescent="0.25">
      <c r="G2780" s="62"/>
      <c r="H2780" s="62"/>
    </row>
    <row r="2781" spans="7:8" x14ac:dyDescent="0.25">
      <c r="G2781" s="62"/>
      <c r="H2781" s="62"/>
    </row>
    <row r="2782" spans="7:8" x14ac:dyDescent="0.25">
      <c r="G2782" s="62"/>
      <c r="H2782" s="62"/>
    </row>
    <row r="2783" spans="7:8" x14ac:dyDescent="0.25">
      <c r="G2783" s="62"/>
      <c r="H2783" s="62"/>
    </row>
    <row r="2784" spans="7:8" x14ac:dyDescent="0.25">
      <c r="G2784" s="62"/>
      <c r="H2784" s="62"/>
    </row>
    <row r="2785" spans="7:8" x14ac:dyDescent="0.25">
      <c r="G2785" s="62"/>
      <c r="H2785" s="62"/>
    </row>
    <row r="2786" spans="7:8" x14ac:dyDescent="0.25">
      <c r="G2786" s="62"/>
      <c r="H2786" s="62"/>
    </row>
    <row r="2787" spans="7:8" x14ac:dyDescent="0.25">
      <c r="G2787" s="62"/>
      <c r="H2787" s="62"/>
    </row>
    <row r="2788" spans="7:8" x14ac:dyDescent="0.25">
      <c r="G2788" s="62"/>
      <c r="H2788" s="62"/>
    </row>
    <row r="2789" spans="7:8" x14ac:dyDescent="0.25">
      <c r="G2789" s="62"/>
      <c r="H2789" s="62"/>
    </row>
    <row r="2790" spans="7:8" x14ac:dyDescent="0.25">
      <c r="G2790" s="62"/>
      <c r="H2790" s="62"/>
    </row>
    <row r="2791" spans="7:8" x14ac:dyDescent="0.25">
      <c r="G2791" s="62"/>
      <c r="H2791" s="62"/>
    </row>
    <row r="2792" spans="7:8" x14ac:dyDescent="0.25">
      <c r="G2792" s="62"/>
      <c r="H2792" s="62"/>
    </row>
    <row r="2793" spans="7:8" x14ac:dyDescent="0.25">
      <c r="G2793" s="62"/>
      <c r="H2793" s="62"/>
    </row>
    <row r="2794" spans="7:8" x14ac:dyDescent="0.25">
      <c r="G2794" s="62"/>
      <c r="H2794" s="62"/>
    </row>
    <row r="2795" spans="7:8" x14ac:dyDescent="0.25">
      <c r="G2795" s="62"/>
      <c r="H2795" s="62"/>
    </row>
    <row r="2796" spans="7:8" x14ac:dyDescent="0.25">
      <c r="G2796" s="62"/>
      <c r="H2796" s="62"/>
    </row>
    <row r="2797" spans="7:8" x14ac:dyDescent="0.25">
      <c r="G2797" s="62"/>
      <c r="H2797" s="62"/>
    </row>
    <row r="2798" spans="7:8" x14ac:dyDescent="0.25">
      <c r="G2798" s="62"/>
      <c r="H2798" s="62"/>
    </row>
    <row r="2799" spans="7:8" x14ac:dyDescent="0.25">
      <c r="G2799" s="62"/>
      <c r="H2799" s="62"/>
    </row>
    <row r="2800" spans="7:8" x14ac:dyDescent="0.25">
      <c r="G2800" s="62"/>
      <c r="H2800" s="62"/>
    </row>
    <row r="2801" spans="7:8" x14ac:dyDescent="0.25">
      <c r="G2801" s="62"/>
      <c r="H2801" s="62"/>
    </row>
    <row r="2802" spans="7:8" x14ac:dyDescent="0.25">
      <c r="G2802" s="62"/>
      <c r="H2802" s="62"/>
    </row>
    <row r="2803" spans="7:8" x14ac:dyDescent="0.25">
      <c r="G2803" s="62"/>
      <c r="H2803" s="62"/>
    </row>
    <row r="2804" spans="7:8" x14ac:dyDescent="0.25">
      <c r="G2804" s="62"/>
      <c r="H2804" s="62"/>
    </row>
    <row r="2805" spans="7:8" x14ac:dyDescent="0.25">
      <c r="G2805" s="62"/>
      <c r="H2805" s="62"/>
    </row>
    <row r="2806" spans="7:8" x14ac:dyDescent="0.25">
      <c r="G2806" s="62"/>
      <c r="H2806" s="62"/>
    </row>
    <row r="2807" spans="7:8" x14ac:dyDescent="0.25">
      <c r="G2807" s="62"/>
      <c r="H2807" s="62"/>
    </row>
    <row r="2808" spans="7:8" x14ac:dyDescent="0.25">
      <c r="G2808" s="62"/>
      <c r="H2808" s="62"/>
    </row>
    <row r="2809" spans="7:8" x14ac:dyDescent="0.25">
      <c r="G2809" s="62"/>
      <c r="H2809" s="62"/>
    </row>
    <row r="2810" spans="7:8" x14ac:dyDescent="0.25">
      <c r="G2810" s="62"/>
      <c r="H2810" s="62"/>
    </row>
    <row r="2811" spans="7:8" x14ac:dyDescent="0.25">
      <c r="G2811" s="62"/>
      <c r="H2811" s="62"/>
    </row>
    <row r="2812" spans="7:8" x14ac:dyDescent="0.25">
      <c r="G2812" s="62"/>
      <c r="H2812" s="62"/>
    </row>
    <row r="2813" spans="7:8" x14ac:dyDescent="0.25">
      <c r="G2813" s="62"/>
      <c r="H2813" s="62"/>
    </row>
    <row r="2814" spans="7:8" x14ac:dyDescent="0.25">
      <c r="G2814" s="62"/>
      <c r="H2814" s="62"/>
    </row>
    <row r="2815" spans="7:8" x14ac:dyDescent="0.25">
      <c r="G2815" s="62"/>
      <c r="H2815" s="62"/>
    </row>
    <row r="2816" spans="7:8" x14ac:dyDescent="0.25">
      <c r="G2816" s="62"/>
      <c r="H2816" s="62"/>
    </row>
    <row r="2817" spans="7:8" x14ac:dyDescent="0.25">
      <c r="G2817" s="62"/>
      <c r="H2817" s="62"/>
    </row>
    <row r="2818" spans="7:8" x14ac:dyDescent="0.25">
      <c r="G2818" s="62"/>
      <c r="H2818" s="62"/>
    </row>
    <row r="2819" spans="7:8" x14ac:dyDescent="0.25">
      <c r="G2819" s="62"/>
      <c r="H2819" s="62"/>
    </row>
    <row r="2820" spans="7:8" x14ac:dyDescent="0.25">
      <c r="G2820" s="62"/>
      <c r="H2820" s="62"/>
    </row>
    <row r="2821" spans="7:8" x14ac:dyDescent="0.25">
      <c r="G2821" s="62"/>
      <c r="H2821" s="62"/>
    </row>
    <row r="2822" spans="7:8" x14ac:dyDescent="0.25">
      <c r="G2822" s="62"/>
      <c r="H2822" s="62"/>
    </row>
    <row r="2823" spans="7:8" x14ac:dyDescent="0.25">
      <c r="G2823" s="62"/>
      <c r="H2823" s="62"/>
    </row>
    <row r="2824" spans="7:8" x14ac:dyDescent="0.25">
      <c r="G2824" s="62"/>
      <c r="H2824" s="62"/>
    </row>
    <row r="2825" spans="7:8" x14ac:dyDescent="0.25">
      <c r="G2825" s="62"/>
      <c r="H2825" s="62"/>
    </row>
    <row r="2826" spans="7:8" x14ac:dyDescent="0.25">
      <c r="G2826" s="62"/>
      <c r="H2826" s="62"/>
    </row>
    <row r="2827" spans="7:8" x14ac:dyDescent="0.25">
      <c r="G2827" s="62"/>
      <c r="H2827" s="62"/>
    </row>
    <row r="2828" spans="7:8" x14ac:dyDescent="0.25">
      <c r="G2828" s="62"/>
      <c r="H2828" s="62"/>
    </row>
    <row r="2829" spans="7:8" x14ac:dyDescent="0.25">
      <c r="G2829" s="62"/>
      <c r="H2829" s="62"/>
    </row>
    <row r="2830" spans="7:8" x14ac:dyDescent="0.25">
      <c r="G2830" s="62"/>
      <c r="H2830" s="62"/>
    </row>
    <row r="2831" spans="7:8" x14ac:dyDescent="0.25">
      <c r="G2831" s="62"/>
      <c r="H2831" s="62"/>
    </row>
    <row r="2832" spans="7:8" x14ac:dyDescent="0.25">
      <c r="G2832" s="62"/>
      <c r="H2832" s="62"/>
    </row>
    <row r="2833" spans="7:8" x14ac:dyDescent="0.25">
      <c r="G2833" s="62"/>
      <c r="H2833" s="62"/>
    </row>
    <row r="2834" spans="7:8" x14ac:dyDescent="0.25">
      <c r="G2834" s="62"/>
      <c r="H2834" s="62"/>
    </row>
    <row r="2835" spans="7:8" x14ac:dyDescent="0.25">
      <c r="G2835" s="62"/>
      <c r="H2835" s="62"/>
    </row>
    <row r="2836" spans="7:8" x14ac:dyDescent="0.25">
      <c r="G2836" s="62"/>
      <c r="H2836" s="62"/>
    </row>
    <row r="2837" spans="7:8" x14ac:dyDescent="0.25">
      <c r="G2837" s="62"/>
      <c r="H2837" s="62"/>
    </row>
    <row r="2838" spans="7:8" x14ac:dyDescent="0.25">
      <c r="G2838" s="62"/>
      <c r="H2838" s="62"/>
    </row>
    <row r="2839" spans="7:8" x14ac:dyDescent="0.25">
      <c r="G2839" s="62"/>
      <c r="H2839" s="62"/>
    </row>
    <row r="2840" spans="7:8" x14ac:dyDescent="0.25">
      <c r="G2840" s="62"/>
      <c r="H2840" s="62"/>
    </row>
    <row r="2841" spans="7:8" x14ac:dyDescent="0.25">
      <c r="G2841" s="62"/>
      <c r="H2841" s="62"/>
    </row>
    <row r="2842" spans="7:8" x14ac:dyDescent="0.25">
      <c r="G2842" s="62"/>
      <c r="H2842" s="62"/>
    </row>
    <row r="2843" spans="7:8" x14ac:dyDescent="0.25">
      <c r="G2843" s="62"/>
      <c r="H2843" s="62"/>
    </row>
    <row r="2844" spans="7:8" x14ac:dyDescent="0.25">
      <c r="G2844" s="62"/>
      <c r="H2844" s="62"/>
    </row>
    <row r="2845" spans="7:8" x14ac:dyDescent="0.25">
      <c r="G2845" s="62"/>
      <c r="H2845" s="62"/>
    </row>
    <row r="2846" spans="7:8" x14ac:dyDescent="0.25">
      <c r="G2846" s="62"/>
      <c r="H2846" s="62"/>
    </row>
    <row r="2847" spans="7:8" x14ac:dyDescent="0.25">
      <c r="G2847" s="62"/>
      <c r="H2847" s="62"/>
    </row>
    <row r="2848" spans="7:8" x14ac:dyDescent="0.25">
      <c r="G2848" s="62"/>
      <c r="H2848" s="62"/>
    </row>
    <row r="2849" spans="7:8" x14ac:dyDescent="0.25">
      <c r="G2849" s="62"/>
      <c r="H2849" s="62"/>
    </row>
    <row r="2850" spans="7:8" x14ac:dyDescent="0.25">
      <c r="G2850" s="62"/>
      <c r="H2850" s="62"/>
    </row>
    <row r="2851" spans="7:8" x14ac:dyDescent="0.25">
      <c r="G2851" s="62"/>
      <c r="H2851" s="62"/>
    </row>
    <row r="2852" spans="7:8" x14ac:dyDescent="0.25">
      <c r="G2852" s="62"/>
      <c r="H2852" s="62"/>
    </row>
    <row r="2853" spans="7:8" x14ac:dyDescent="0.25">
      <c r="G2853" s="62"/>
      <c r="H2853" s="62"/>
    </row>
    <row r="2854" spans="7:8" x14ac:dyDescent="0.25">
      <c r="G2854" s="62"/>
      <c r="H2854" s="62"/>
    </row>
    <row r="2855" spans="7:8" x14ac:dyDescent="0.25">
      <c r="G2855" s="62"/>
      <c r="H2855" s="62"/>
    </row>
    <row r="2856" spans="7:8" x14ac:dyDescent="0.25">
      <c r="G2856" s="62"/>
      <c r="H2856" s="62"/>
    </row>
    <row r="2857" spans="7:8" x14ac:dyDescent="0.25">
      <c r="G2857" s="62"/>
      <c r="H2857" s="62"/>
    </row>
    <row r="2858" spans="7:8" x14ac:dyDescent="0.25">
      <c r="G2858" s="62"/>
      <c r="H2858" s="62"/>
    </row>
    <row r="2859" spans="7:8" x14ac:dyDescent="0.25">
      <c r="G2859" s="62"/>
      <c r="H2859" s="62"/>
    </row>
    <row r="2860" spans="7:8" x14ac:dyDescent="0.25">
      <c r="G2860" s="62"/>
      <c r="H2860" s="62"/>
    </row>
    <row r="2861" spans="7:8" x14ac:dyDescent="0.25">
      <c r="G2861" s="62"/>
      <c r="H2861" s="62"/>
    </row>
    <row r="2862" spans="7:8" x14ac:dyDescent="0.25">
      <c r="G2862" s="62"/>
      <c r="H2862" s="62"/>
    </row>
    <row r="2863" spans="7:8" x14ac:dyDescent="0.25">
      <c r="G2863" s="62"/>
      <c r="H2863" s="62"/>
    </row>
    <row r="2864" spans="7:8" x14ac:dyDescent="0.25">
      <c r="G2864" s="62"/>
      <c r="H2864" s="62"/>
    </row>
    <row r="2865" spans="7:8" x14ac:dyDescent="0.25">
      <c r="G2865" s="62"/>
      <c r="H2865" s="62"/>
    </row>
    <row r="2866" spans="7:8" x14ac:dyDescent="0.25">
      <c r="G2866" s="62"/>
      <c r="H2866" s="62"/>
    </row>
    <row r="2867" spans="7:8" x14ac:dyDescent="0.25">
      <c r="G2867" s="62"/>
      <c r="H2867" s="62"/>
    </row>
    <row r="2868" spans="7:8" x14ac:dyDescent="0.25">
      <c r="G2868" s="62"/>
      <c r="H2868" s="62"/>
    </row>
    <row r="2869" spans="7:8" x14ac:dyDescent="0.25">
      <c r="G2869" s="62"/>
      <c r="H2869" s="62"/>
    </row>
    <row r="2870" spans="7:8" x14ac:dyDescent="0.25">
      <c r="G2870" s="62"/>
      <c r="H2870" s="62"/>
    </row>
    <row r="2871" spans="7:8" x14ac:dyDescent="0.25">
      <c r="G2871" s="62"/>
      <c r="H2871" s="62"/>
    </row>
    <row r="2872" spans="7:8" x14ac:dyDescent="0.25">
      <c r="G2872" s="62"/>
      <c r="H2872" s="62"/>
    </row>
    <row r="2873" spans="7:8" x14ac:dyDescent="0.25">
      <c r="G2873" s="62"/>
      <c r="H2873" s="62"/>
    </row>
    <row r="2874" spans="7:8" x14ac:dyDescent="0.25">
      <c r="G2874" s="62"/>
      <c r="H2874" s="62"/>
    </row>
    <row r="2875" spans="7:8" x14ac:dyDescent="0.25">
      <c r="G2875" s="62"/>
      <c r="H2875" s="62"/>
    </row>
    <row r="2876" spans="7:8" x14ac:dyDescent="0.25">
      <c r="G2876" s="62"/>
      <c r="H2876" s="62"/>
    </row>
    <row r="2877" spans="7:8" x14ac:dyDescent="0.25">
      <c r="G2877" s="62"/>
      <c r="H2877" s="62"/>
    </row>
    <row r="2878" spans="7:8" x14ac:dyDescent="0.25">
      <c r="G2878" s="62"/>
      <c r="H2878" s="62"/>
    </row>
    <row r="2879" spans="7:8" x14ac:dyDescent="0.25">
      <c r="G2879" s="62"/>
      <c r="H2879" s="62"/>
    </row>
    <row r="2880" spans="7:8" x14ac:dyDescent="0.25">
      <c r="G2880" s="62"/>
      <c r="H2880" s="62"/>
    </row>
    <row r="2881" spans="7:8" x14ac:dyDescent="0.25">
      <c r="G2881" s="62"/>
      <c r="H2881" s="62"/>
    </row>
    <row r="2882" spans="7:8" x14ac:dyDescent="0.25">
      <c r="G2882" s="62"/>
      <c r="H2882" s="62"/>
    </row>
    <row r="2883" spans="7:8" x14ac:dyDescent="0.25">
      <c r="G2883" s="62"/>
      <c r="H2883" s="62"/>
    </row>
    <row r="2884" spans="7:8" x14ac:dyDescent="0.25">
      <c r="G2884" s="62"/>
      <c r="H2884" s="62"/>
    </row>
    <row r="2885" spans="7:8" x14ac:dyDescent="0.25">
      <c r="G2885" s="62"/>
      <c r="H2885" s="62"/>
    </row>
    <row r="2886" spans="7:8" x14ac:dyDescent="0.25">
      <c r="G2886" s="62"/>
      <c r="H2886" s="62"/>
    </row>
    <row r="2887" spans="7:8" x14ac:dyDescent="0.25">
      <c r="G2887" s="62"/>
      <c r="H2887" s="62"/>
    </row>
    <row r="2888" spans="7:8" x14ac:dyDescent="0.25">
      <c r="G2888" s="62"/>
      <c r="H2888" s="62"/>
    </row>
    <row r="2889" spans="7:8" x14ac:dyDescent="0.25">
      <c r="G2889" s="62"/>
      <c r="H2889" s="62"/>
    </row>
    <row r="2890" spans="7:8" x14ac:dyDescent="0.25">
      <c r="G2890" s="62"/>
      <c r="H2890" s="62"/>
    </row>
    <row r="2891" spans="7:8" x14ac:dyDescent="0.25">
      <c r="G2891" s="62"/>
      <c r="H2891" s="62"/>
    </row>
    <row r="2892" spans="7:8" x14ac:dyDescent="0.25">
      <c r="G2892" s="62"/>
      <c r="H2892" s="62"/>
    </row>
    <row r="2893" spans="7:8" x14ac:dyDescent="0.25">
      <c r="G2893" s="62"/>
      <c r="H2893" s="62"/>
    </row>
    <row r="2894" spans="7:8" x14ac:dyDescent="0.25">
      <c r="G2894" s="62"/>
      <c r="H2894" s="62"/>
    </row>
    <row r="2895" spans="7:8" x14ac:dyDescent="0.25">
      <c r="G2895" s="62"/>
      <c r="H2895" s="62"/>
    </row>
    <row r="2896" spans="7:8" x14ac:dyDescent="0.25">
      <c r="G2896" s="62"/>
      <c r="H2896" s="62"/>
    </row>
    <row r="2897" spans="7:8" x14ac:dyDescent="0.25">
      <c r="G2897" s="62"/>
      <c r="H2897" s="62"/>
    </row>
    <row r="2898" spans="7:8" x14ac:dyDescent="0.25">
      <c r="G2898" s="62"/>
      <c r="H2898" s="62"/>
    </row>
    <row r="2899" spans="7:8" x14ac:dyDescent="0.25">
      <c r="G2899" s="62"/>
      <c r="H2899" s="62"/>
    </row>
    <row r="2900" spans="7:8" x14ac:dyDescent="0.25">
      <c r="G2900" s="62"/>
      <c r="H2900" s="62"/>
    </row>
    <row r="2901" spans="7:8" x14ac:dyDescent="0.25">
      <c r="G2901" s="62"/>
      <c r="H2901" s="62"/>
    </row>
    <row r="2902" spans="7:8" x14ac:dyDescent="0.25">
      <c r="G2902" s="62"/>
      <c r="H2902" s="62"/>
    </row>
    <row r="2903" spans="7:8" x14ac:dyDescent="0.25">
      <c r="G2903" s="62"/>
      <c r="H2903" s="62"/>
    </row>
    <row r="2904" spans="7:8" x14ac:dyDescent="0.25">
      <c r="G2904" s="62"/>
      <c r="H2904" s="62"/>
    </row>
    <row r="2905" spans="7:8" x14ac:dyDescent="0.25">
      <c r="G2905" s="62"/>
      <c r="H2905" s="62"/>
    </row>
    <row r="2906" spans="7:8" x14ac:dyDescent="0.25">
      <c r="G2906" s="62"/>
      <c r="H2906" s="62"/>
    </row>
    <row r="2907" spans="7:8" x14ac:dyDescent="0.25">
      <c r="G2907" s="62"/>
      <c r="H2907" s="62"/>
    </row>
    <row r="2908" spans="7:8" x14ac:dyDescent="0.25">
      <c r="G2908" s="62"/>
      <c r="H2908" s="62"/>
    </row>
    <row r="2909" spans="7:8" x14ac:dyDescent="0.25">
      <c r="G2909" s="62"/>
      <c r="H2909" s="62"/>
    </row>
    <row r="2910" spans="7:8" x14ac:dyDescent="0.25">
      <c r="G2910" s="62"/>
      <c r="H2910" s="62"/>
    </row>
    <row r="2911" spans="7:8" x14ac:dyDescent="0.25">
      <c r="G2911" s="62"/>
      <c r="H2911" s="62"/>
    </row>
    <row r="2912" spans="7:8" x14ac:dyDescent="0.25">
      <c r="G2912" s="62"/>
      <c r="H2912" s="62"/>
    </row>
    <row r="2913" spans="7:8" x14ac:dyDescent="0.25">
      <c r="G2913" s="62"/>
      <c r="H2913" s="62"/>
    </row>
    <row r="2914" spans="7:8" x14ac:dyDescent="0.25">
      <c r="G2914" s="62"/>
      <c r="H2914" s="62"/>
    </row>
    <row r="2915" spans="7:8" x14ac:dyDescent="0.25">
      <c r="G2915" s="62"/>
      <c r="H2915" s="62"/>
    </row>
    <row r="2916" spans="7:8" x14ac:dyDescent="0.25">
      <c r="G2916" s="62"/>
      <c r="H2916" s="62"/>
    </row>
    <row r="2917" spans="7:8" x14ac:dyDescent="0.25">
      <c r="G2917" s="62"/>
      <c r="H2917" s="62"/>
    </row>
    <row r="2918" spans="7:8" x14ac:dyDescent="0.25">
      <c r="G2918" s="62"/>
      <c r="H2918" s="62"/>
    </row>
    <row r="2919" spans="7:8" x14ac:dyDescent="0.25">
      <c r="G2919" s="62"/>
      <c r="H2919" s="62"/>
    </row>
    <row r="2920" spans="7:8" x14ac:dyDescent="0.25">
      <c r="G2920" s="62"/>
      <c r="H2920" s="62"/>
    </row>
    <row r="2921" spans="7:8" x14ac:dyDescent="0.25">
      <c r="G2921" s="62"/>
      <c r="H2921" s="62"/>
    </row>
    <row r="2922" spans="7:8" x14ac:dyDescent="0.25">
      <c r="G2922" s="62"/>
      <c r="H2922" s="62"/>
    </row>
    <row r="2923" spans="7:8" x14ac:dyDescent="0.25">
      <c r="G2923" s="62"/>
      <c r="H2923" s="62"/>
    </row>
    <row r="2924" spans="7:8" x14ac:dyDescent="0.25">
      <c r="G2924" s="62"/>
      <c r="H2924" s="62"/>
    </row>
    <row r="2925" spans="7:8" x14ac:dyDescent="0.25">
      <c r="G2925" s="62"/>
      <c r="H2925" s="62"/>
    </row>
    <row r="2926" spans="7:8" x14ac:dyDescent="0.25">
      <c r="G2926" s="62"/>
      <c r="H2926" s="62"/>
    </row>
    <row r="2927" spans="7:8" x14ac:dyDescent="0.25">
      <c r="G2927" s="62"/>
      <c r="H2927" s="62"/>
    </row>
    <row r="2928" spans="7:8" x14ac:dyDescent="0.25">
      <c r="G2928" s="62"/>
      <c r="H2928" s="62"/>
    </row>
    <row r="2929" spans="7:8" x14ac:dyDescent="0.25">
      <c r="G2929" s="62"/>
      <c r="H2929" s="62"/>
    </row>
    <row r="2930" spans="7:8" x14ac:dyDescent="0.25">
      <c r="G2930" s="62"/>
      <c r="H2930" s="62"/>
    </row>
    <row r="2931" spans="7:8" x14ac:dyDescent="0.25">
      <c r="G2931" s="62"/>
      <c r="H2931" s="62"/>
    </row>
    <row r="2932" spans="7:8" x14ac:dyDescent="0.25">
      <c r="G2932" s="62"/>
      <c r="H2932" s="62"/>
    </row>
    <row r="2933" spans="7:8" x14ac:dyDescent="0.25">
      <c r="G2933" s="62"/>
      <c r="H2933" s="62"/>
    </row>
    <row r="2934" spans="7:8" x14ac:dyDescent="0.25">
      <c r="G2934" s="62"/>
      <c r="H2934" s="62"/>
    </row>
    <row r="2935" spans="7:8" x14ac:dyDescent="0.25">
      <c r="G2935" s="62"/>
      <c r="H2935" s="62"/>
    </row>
    <row r="2936" spans="7:8" x14ac:dyDescent="0.25">
      <c r="G2936" s="62"/>
      <c r="H2936" s="62"/>
    </row>
    <row r="2937" spans="7:8" x14ac:dyDescent="0.25">
      <c r="G2937" s="62"/>
      <c r="H2937" s="62"/>
    </row>
    <row r="2938" spans="7:8" x14ac:dyDescent="0.25">
      <c r="G2938" s="62"/>
      <c r="H2938" s="62"/>
    </row>
    <row r="2939" spans="7:8" x14ac:dyDescent="0.25">
      <c r="G2939" s="62"/>
      <c r="H2939" s="62"/>
    </row>
    <row r="2940" spans="7:8" x14ac:dyDescent="0.25">
      <c r="G2940" s="62"/>
      <c r="H2940" s="62"/>
    </row>
    <row r="2941" spans="7:8" x14ac:dyDescent="0.25">
      <c r="G2941" s="62"/>
      <c r="H2941" s="62"/>
    </row>
    <row r="2942" spans="7:8" x14ac:dyDescent="0.25">
      <c r="G2942" s="62"/>
      <c r="H2942" s="62"/>
    </row>
    <row r="2943" spans="7:8" x14ac:dyDescent="0.25">
      <c r="G2943" s="62"/>
      <c r="H2943" s="62"/>
    </row>
    <row r="2944" spans="7:8" x14ac:dyDescent="0.25">
      <c r="G2944" s="62"/>
      <c r="H2944" s="62"/>
    </row>
    <row r="2945" spans="7:8" x14ac:dyDescent="0.25">
      <c r="G2945" s="62"/>
      <c r="H2945" s="62"/>
    </row>
    <row r="2946" spans="7:8" x14ac:dyDescent="0.25">
      <c r="G2946" s="62"/>
      <c r="H2946" s="62"/>
    </row>
    <row r="2947" spans="7:8" x14ac:dyDescent="0.25">
      <c r="G2947" s="62"/>
      <c r="H2947" s="62"/>
    </row>
    <row r="2948" spans="7:8" x14ac:dyDescent="0.25">
      <c r="G2948" s="62"/>
      <c r="H2948" s="62"/>
    </row>
    <row r="2949" spans="7:8" x14ac:dyDescent="0.25">
      <c r="G2949" s="62"/>
      <c r="H2949" s="62"/>
    </row>
    <row r="2950" spans="7:8" x14ac:dyDescent="0.25">
      <c r="G2950" s="62"/>
      <c r="H2950" s="62"/>
    </row>
    <row r="2951" spans="7:8" x14ac:dyDescent="0.25">
      <c r="G2951" s="62"/>
      <c r="H2951" s="62"/>
    </row>
    <row r="2952" spans="7:8" x14ac:dyDescent="0.25">
      <c r="G2952" s="62"/>
      <c r="H2952" s="62"/>
    </row>
    <row r="2953" spans="7:8" x14ac:dyDescent="0.25">
      <c r="G2953" s="62"/>
      <c r="H2953" s="62"/>
    </row>
    <row r="2954" spans="7:8" x14ac:dyDescent="0.25">
      <c r="G2954" s="62"/>
      <c r="H2954" s="62"/>
    </row>
    <row r="2955" spans="7:8" x14ac:dyDescent="0.25">
      <c r="G2955" s="62"/>
      <c r="H2955" s="62"/>
    </row>
    <row r="2956" spans="7:8" x14ac:dyDescent="0.25">
      <c r="G2956" s="62"/>
      <c r="H2956" s="62"/>
    </row>
    <row r="2957" spans="7:8" x14ac:dyDescent="0.25">
      <c r="G2957" s="62"/>
      <c r="H2957" s="62"/>
    </row>
    <row r="2958" spans="7:8" x14ac:dyDescent="0.25">
      <c r="G2958" s="62"/>
      <c r="H2958" s="62"/>
    </row>
    <row r="2959" spans="7:8" x14ac:dyDescent="0.25">
      <c r="G2959" s="62"/>
      <c r="H2959" s="62"/>
    </row>
    <row r="2960" spans="7:8" x14ac:dyDescent="0.25">
      <c r="G2960" s="62"/>
      <c r="H2960" s="62"/>
    </row>
    <row r="2961" spans="7:8" x14ac:dyDescent="0.25">
      <c r="G2961" s="62"/>
      <c r="H2961" s="62"/>
    </row>
    <row r="2962" spans="7:8" x14ac:dyDescent="0.25">
      <c r="G2962" s="62"/>
      <c r="H2962" s="62"/>
    </row>
    <row r="2963" spans="7:8" x14ac:dyDescent="0.25">
      <c r="G2963" s="62"/>
      <c r="H2963" s="62"/>
    </row>
    <row r="2964" spans="7:8" x14ac:dyDescent="0.25">
      <c r="G2964" s="62"/>
      <c r="H2964" s="62"/>
    </row>
    <row r="2965" spans="7:8" x14ac:dyDescent="0.25">
      <c r="G2965" s="62"/>
      <c r="H2965" s="62"/>
    </row>
    <row r="2966" spans="7:8" x14ac:dyDescent="0.25">
      <c r="G2966" s="62"/>
      <c r="H2966" s="62"/>
    </row>
    <row r="2967" spans="7:8" x14ac:dyDescent="0.25">
      <c r="G2967" s="62"/>
      <c r="H2967" s="62"/>
    </row>
    <row r="2968" spans="7:8" x14ac:dyDescent="0.25">
      <c r="G2968" s="62"/>
      <c r="H2968" s="62"/>
    </row>
    <row r="2969" spans="7:8" x14ac:dyDescent="0.25">
      <c r="G2969" s="62"/>
      <c r="H2969" s="62"/>
    </row>
    <row r="2970" spans="7:8" x14ac:dyDescent="0.25">
      <c r="G2970" s="62"/>
      <c r="H2970" s="62"/>
    </row>
    <row r="2971" spans="7:8" x14ac:dyDescent="0.25">
      <c r="G2971" s="62"/>
      <c r="H2971" s="62"/>
    </row>
    <row r="2972" spans="7:8" x14ac:dyDescent="0.25">
      <c r="G2972" s="62"/>
      <c r="H2972" s="62"/>
    </row>
    <row r="2973" spans="7:8" x14ac:dyDescent="0.25">
      <c r="G2973" s="62"/>
      <c r="H2973" s="62"/>
    </row>
    <row r="2974" spans="7:8" x14ac:dyDescent="0.25">
      <c r="G2974" s="62"/>
      <c r="H2974" s="62"/>
    </row>
    <row r="2975" spans="7:8" x14ac:dyDescent="0.25">
      <c r="G2975" s="62"/>
      <c r="H2975" s="62"/>
    </row>
    <row r="2976" spans="7:8" x14ac:dyDescent="0.25">
      <c r="G2976" s="62"/>
      <c r="H2976" s="62"/>
    </row>
    <row r="2977" spans="7:8" x14ac:dyDescent="0.25">
      <c r="G2977" s="62"/>
      <c r="H2977" s="62"/>
    </row>
    <row r="2978" spans="7:8" x14ac:dyDescent="0.25">
      <c r="G2978" s="62"/>
      <c r="H2978" s="62"/>
    </row>
    <row r="2979" spans="7:8" x14ac:dyDescent="0.25">
      <c r="G2979" s="62"/>
      <c r="H2979" s="62"/>
    </row>
    <row r="2980" spans="7:8" x14ac:dyDescent="0.25">
      <c r="G2980" s="62"/>
      <c r="H2980" s="62"/>
    </row>
    <row r="2981" spans="7:8" x14ac:dyDescent="0.25">
      <c r="G2981" s="62"/>
      <c r="H2981" s="62"/>
    </row>
    <row r="2982" spans="7:8" x14ac:dyDescent="0.25">
      <c r="G2982" s="62"/>
      <c r="H2982" s="62"/>
    </row>
    <row r="2983" spans="7:8" x14ac:dyDescent="0.25">
      <c r="G2983" s="62"/>
      <c r="H2983" s="62"/>
    </row>
    <row r="2984" spans="7:8" x14ac:dyDescent="0.25">
      <c r="G2984" s="62"/>
      <c r="H2984" s="62"/>
    </row>
    <row r="2985" spans="7:8" x14ac:dyDescent="0.25">
      <c r="G2985" s="62"/>
      <c r="H2985" s="62"/>
    </row>
    <row r="2986" spans="7:8" x14ac:dyDescent="0.25">
      <c r="G2986" s="62"/>
      <c r="H2986" s="62"/>
    </row>
    <row r="2987" spans="7:8" x14ac:dyDescent="0.25">
      <c r="G2987" s="62"/>
      <c r="H2987" s="62"/>
    </row>
    <row r="2988" spans="7:8" x14ac:dyDescent="0.25">
      <c r="G2988" s="62"/>
      <c r="H2988" s="62"/>
    </row>
    <row r="2989" spans="7:8" x14ac:dyDescent="0.25">
      <c r="G2989" s="62"/>
      <c r="H2989" s="62"/>
    </row>
    <row r="2990" spans="7:8" x14ac:dyDescent="0.25">
      <c r="G2990" s="62"/>
      <c r="H2990" s="62"/>
    </row>
    <row r="2991" spans="7:8" x14ac:dyDescent="0.25">
      <c r="G2991" s="62"/>
      <c r="H2991" s="62"/>
    </row>
    <row r="2992" spans="7:8" x14ac:dyDescent="0.25">
      <c r="G2992" s="62"/>
      <c r="H2992" s="62"/>
    </row>
    <row r="2993" spans="7:8" x14ac:dyDescent="0.25">
      <c r="G2993" s="62"/>
      <c r="H2993" s="62"/>
    </row>
    <row r="2994" spans="7:8" x14ac:dyDescent="0.25">
      <c r="G2994" s="62"/>
      <c r="H2994" s="62"/>
    </row>
    <row r="2995" spans="7:8" x14ac:dyDescent="0.25">
      <c r="G2995" s="62"/>
      <c r="H2995" s="62"/>
    </row>
    <row r="2996" spans="7:8" x14ac:dyDescent="0.25">
      <c r="G2996" s="62"/>
      <c r="H2996" s="62"/>
    </row>
    <row r="2997" spans="7:8" x14ac:dyDescent="0.25">
      <c r="G2997" s="62"/>
      <c r="H2997" s="62"/>
    </row>
    <row r="2998" spans="7:8" x14ac:dyDescent="0.25">
      <c r="G2998" s="62"/>
      <c r="H2998" s="62"/>
    </row>
    <row r="2999" spans="7:8" x14ac:dyDescent="0.25">
      <c r="G2999" s="62"/>
      <c r="H2999" s="62"/>
    </row>
    <row r="3000" spans="7:8" x14ac:dyDescent="0.25">
      <c r="G3000" s="62"/>
      <c r="H3000" s="62"/>
    </row>
    <row r="3001" spans="7:8" x14ac:dyDescent="0.25">
      <c r="G3001" s="62"/>
      <c r="H3001" s="62"/>
    </row>
    <row r="3002" spans="7:8" x14ac:dyDescent="0.25">
      <c r="G3002" s="62"/>
      <c r="H3002" s="62"/>
    </row>
    <row r="3003" spans="7:8" x14ac:dyDescent="0.25">
      <c r="G3003" s="62"/>
      <c r="H3003" s="62"/>
    </row>
    <row r="3004" spans="7:8" x14ac:dyDescent="0.25">
      <c r="G3004" s="62"/>
      <c r="H3004" s="62"/>
    </row>
    <row r="3005" spans="7:8" x14ac:dyDescent="0.25">
      <c r="G3005" s="62"/>
      <c r="H3005" s="62"/>
    </row>
    <row r="3006" spans="7:8" x14ac:dyDescent="0.25">
      <c r="G3006" s="62"/>
      <c r="H3006" s="62"/>
    </row>
    <row r="3007" spans="7:8" x14ac:dyDescent="0.25">
      <c r="G3007" s="62"/>
      <c r="H3007" s="62"/>
    </row>
    <row r="3008" spans="7:8" x14ac:dyDescent="0.25">
      <c r="G3008" s="62"/>
      <c r="H3008" s="62"/>
    </row>
    <row r="3009" spans="7:8" x14ac:dyDescent="0.25">
      <c r="G3009" s="62"/>
      <c r="H3009" s="62"/>
    </row>
    <row r="3010" spans="7:8" x14ac:dyDescent="0.25">
      <c r="G3010" s="62"/>
      <c r="H3010" s="62"/>
    </row>
    <row r="3011" spans="7:8" x14ac:dyDescent="0.25">
      <c r="G3011" s="62"/>
      <c r="H3011" s="62"/>
    </row>
    <row r="3012" spans="7:8" x14ac:dyDescent="0.25">
      <c r="G3012" s="62"/>
      <c r="H3012" s="62"/>
    </row>
    <row r="3013" spans="7:8" x14ac:dyDescent="0.25">
      <c r="G3013" s="62"/>
      <c r="H3013" s="62"/>
    </row>
    <row r="3014" spans="7:8" x14ac:dyDescent="0.25">
      <c r="G3014" s="62"/>
      <c r="H3014" s="62"/>
    </row>
    <row r="3015" spans="7:8" x14ac:dyDescent="0.25">
      <c r="G3015" s="62"/>
      <c r="H3015" s="62"/>
    </row>
    <row r="3016" spans="7:8" x14ac:dyDescent="0.25">
      <c r="G3016" s="62"/>
      <c r="H3016" s="62"/>
    </row>
    <row r="3017" spans="7:8" x14ac:dyDescent="0.25">
      <c r="G3017" s="62"/>
      <c r="H3017" s="62"/>
    </row>
    <row r="3018" spans="7:8" x14ac:dyDescent="0.25">
      <c r="G3018" s="62"/>
      <c r="H3018" s="62"/>
    </row>
    <row r="3019" spans="7:8" x14ac:dyDescent="0.25">
      <c r="G3019" s="62"/>
      <c r="H3019" s="62"/>
    </row>
    <row r="3020" spans="7:8" x14ac:dyDescent="0.25">
      <c r="G3020" s="62"/>
      <c r="H3020" s="62"/>
    </row>
    <row r="3021" spans="7:8" x14ac:dyDescent="0.25">
      <c r="G3021" s="62"/>
      <c r="H3021" s="62"/>
    </row>
    <row r="3022" spans="7:8" x14ac:dyDescent="0.25">
      <c r="G3022" s="62"/>
      <c r="H3022" s="62"/>
    </row>
    <row r="3023" spans="7:8" x14ac:dyDescent="0.25">
      <c r="G3023" s="62"/>
      <c r="H3023" s="62"/>
    </row>
    <row r="3024" spans="7:8" x14ac:dyDescent="0.25">
      <c r="G3024" s="62"/>
      <c r="H3024" s="62"/>
    </row>
    <row r="3025" spans="7:8" x14ac:dyDescent="0.25">
      <c r="G3025" s="62"/>
      <c r="H3025" s="62"/>
    </row>
    <row r="3026" spans="7:8" x14ac:dyDescent="0.25">
      <c r="G3026" s="62"/>
      <c r="H3026" s="62"/>
    </row>
    <row r="3027" spans="7:8" x14ac:dyDescent="0.25">
      <c r="G3027" s="62"/>
      <c r="H3027" s="62"/>
    </row>
    <row r="3028" spans="7:8" x14ac:dyDescent="0.25">
      <c r="G3028" s="62"/>
      <c r="H3028" s="62"/>
    </row>
    <row r="3029" spans="7:8" x14ac:dyDescent="0.25">
      <c r="G3029" s="62"/>
      <c r="H3029" s="62"/>
    </row>
    <row r="3030" spans="7:8" x14ac:dyDescent="0.25">
      <c r="G3030" s="62"/>
      <c r="H3030" s="62"/>
    </row>
    <row r="3031" spans="7:8" x14ac:dyDescent="0.25">
      <c r="G3031" s="62"/>
      <c r="H3031" s="62"/>
    </row>
    <row r="3032" spans="7:8" x14ac:dyDescent="0.25">
      <c r="G3032" s="62"/>
      <c r="H3032" s="62"/>
    </row>
    <row r="3033" spans="7:8" x14ac:dyDescent="0.25">
      <c r="G3033" s="62"/>
      <c r="H3033" s="62"/>
    </row>
    <row r="3034" spans="7:8" x14ac:dyDescent="0.25">
      <c r="G3034" s="62"/>
      <c r="H3034" s="62"/>
    </row>
    <row r="3035" spans="7:8" x14ac:dyDescent="0.25">
      <c r="G3035" s="62"/>
      <c r="H3035" s="62"/>
    </row>
    <row r="3036" spans="7:8" x14ac:dyDescent="0.25">
      <c r="G3036" s="62"/>
      <c r="H3036" s="62"/>
    </row>
    <row r="3037" spans="7:8" x14ac:dyDescent="0.25">
      <c r="G3037" s="62"/>
      <c r="H3037" s="62"/>
    </row>
    <row r="3038" spans="7:8" x14ac:dyDescent="0.25">
      <c r="G3038" s="62"/>
      <c r="H3038" s="62"/>
    </row>
    <row r="3039" spans="7:8" x14ac:dyDescent="0.25">
      <c r="G3039" s="62"/>
      <c r="H3039" s="62"/>
    </row>
    <row r="3040" spans="7:8" x14ac:dyDescent="0.25">
      <c r="G3040" s="62"/>
      <c r="H3040" s="62"/>
    </row>
    <row r="3041" spans="7:8" x14ac:dyDescent="0.25">
      <c r="G3041" s="62"/>
      <c r="H3041" s="62"/>
    </row>
    <row r="3042" spans="7:8" x14ac:dyDescent="0.25">
      <c r="G3042" s="62"/>
      <c r="H3042" s="62"/>
    </row>
    <row r="3043" spans="7:8" x14ac:dyDescent="0.25">
      <c r="G3043" s="62"/>
      <c r="H3043" s="62"/>
    </row>
    <row r="3044" spans="7:8" x14ac:dyDescent="0.25">
      <c r="G3044" s="62"/>
      <c r="H3044" s="62"/>
    </row>
    <row r="3045" spans="7:8" x14ac:dyDescent="0.25">
      <c r="G3045" s="62"/>
      <c r="H3045" s="62"/>
    </row>
    <row r="3046" spans="7:8" x14ac:dyDescent="0.25">
      <c r="G3046" s="62"/>
      <c r="H3046" s="62"/>
    </row>
    <row r="3047" spans="7:8" x14ac:dyDescent="0.25">
      <c r="G3047" s="62"/>
      <c r="H3047" s="62"/>
    </row>
    <row r="3048" spans="7:8" x14ac:dyDescent="0.25">
      <c r="G3048" s="62"/>
      <c r="H3048" s="62"/>
    </row>
    <row r="3049" spans="7:8" x14ac:dyDescent="0.25">
      <c r="G3049" s="62"/>
      <c r="H3049" s="62"/>
    </row>
    <row r="3050" spans="7:8" x14ac:dyDescent="0.25">
      <c r="G3050" s="62"/>
      <c r="H3050" s="62"/>
    </row>
    <row r="3051" spans="7:8" x14ac:dyDescent="0.25">
      <c r="G3051" s="62"/>
      <c r="H3051" s="62"/>
    </row>
    <row r="3052" spans="7:8" x14ac:dyDescent="0.25">
      <c r="G3052" s="62"/>
      <c r="H3052" s="62"/>
    </row>
    <row r="3053" spans="7:8" x14ac:dyDescent="0.25">
      <c r="G3053" s="62"/>
      <c r="H3053" s="62"/>
    </row>
    <row r="3054" spans="7:8" x14ac:dyDescent="0.25">
      <c r="G3054" s="62"/>
      <c r="H3054" s="62"/>
    </row>
    <row r="3055" spans="7:8" x14ac:dyDescent="0.25">
      <c r="G3055" s="62"/>
      <c r="H3055" s="62"/>
    </row>
    <row r="3056" spans="7:8" x14ac:dyDescent="0.25">
      <c r="G3056" s="62"/>
      <c r="H3056" s="62"/>
    </row>
    <row r="3057" spans="7:8" x14ac:dyDescent="0.25">
      <c r="G3057" s="62"/>
      <c r="H3057" s="62"/>
    </row>
    <row r="3058" spans="7:8" x14ac:dyDescent="0.25">
      <c r="G3058" s="62"/>
      <c r="H3058" s="62"/>
    </row>
    <row r="3059" spans="7:8" x14ac:dyDescent="0.25">
      <c r="G3059" s="62"/>
      <c r="H3059" s="62"/>
    </row>
    <row r="3060" spans="7:8" x14ac:dyDescent="0.25">
      <c r="G3060" s="62"/>
      <c r="H3060" s="62"/>
    </row>
    <row r="3061" spans="7:8" x14ac:dyDescent="0.25">
      <c r="G3061" s="62"/>
      <c r="H3061" s="62"/>
    </row>
    <row r="3062" spans="7:8" x14ac:dyDescent="0.25">
      <c r="G3062" s="62"/>
      <c r="H3062" s="62"/>
    </row>
    <row r="3063" spans="7:8" x14ac:dyDescent="0.25">
      <c r="G3063" s="62"/>
      <c r="H3063" s="62"/>
    </row>
    <row r="3064" spans="7:8" x14ac:dyDescent="0.25">
      <c r="G3064" s="62"/>
      <c r="H3064" s="62"/>
    </row>
    <row r="3065" spans="7:8" x14ac:dyDescent="0.25">
      <c r="G3065" s="62"/>
      <c r="H3065" s="62"/>
    </row>
    <row r="3066" spans="7:8" x14ac:dyDescent="0.25">
      <c r="G3066" s="62"/>
      <c r="H3066" s="62"/>
    </row>
    <row r="3067" spans="7:8" x14ac:dyDescent="0.25">
      <c r="G3067" s="62"/>
      <c r="H3067" s="62"/>
    </row>
    <row r="3068" spans="7:8" x14ac:dyDescent="0.25">
      <c r="G3068" s="62"/>
      <c r="H3068" s="62"/>
    </row>
    <row r="3069" spans="7:8" x14ac:dyDescent="0.25">
      <c r="G3069" s="62"/>
      <c r="H3069" s="62"/>
    </row>
    <row r="3070" spans="7:8" x14ac:dyDescent="0.25">
      <c r="G3070" s="62"/>
      <c r="H3070" s="62"/>
    </row>
    <row r="3071" spans="7:8" x14ac:dyDescent="0.25">
      <c r="G3071" s="62"/>
      <c r="H3071" s="62"/>
    </row>
    <row r="3072" spans="7:8" x14ac:dyDescent="0.25">
      <c r="G3072" s="62"/>
      <c r="H3072" s="62"/>
    </row>
    <row r="3073" spans="7:8" x14ac:dyDescent="0.25">
      <c r="G3073" s="62"/>
      <c r="H3073" s="62"/>
    </row>
    <row r="3074" spans="7:8" x14ac:dyDescent="0.25">
      <c r="G3074" s="62"/>
      <c r="H3074" s="62"/>
    </row>
    <row r="3075" spans="7:8" x14ac:dyDescent="0.25">
      <c r="G3075" s="62"/>
      <c r="H3075" s="62"/>
    </row>
    <row r="3076" spans="7:8" x14ac:dyDescent="0.25">
      <c r="G3076" s="62"/>
      <c r="H3076" s="62"/>
    </row>
    <row r="3077" spans="7:8" x14ac:dyDescent="0.25">
      <c r="G3077" s="62"/>
      <c r="H3077" s="62"/>
    </row>
    <row r="3078" spans="7:8" x14ac:dyDescent="0.25">
      <c r="G3078" s="62"/>
      <c r="H3078" s="62"/>
    </row>
    <row r="3079" spans="7:8" x14ac:dyDescent="0.25">
      <c r="G3079" s="62"/>
      <c r="H3079" s="62"/>
    </row>
    <row r="3080" spans="7:8" x14ac:dyDescent="0.25">
      <c r="G3080" s="62"/>
      <c r="H3080" s="62"/>
    </row>
    <row r="3081" spans="7:8" x14ac:dyDescent="0.25">
      <c r="G3081" s="62"/>
      <c r="H3081" s="62"/>
    </row>
    <row r="3082" spans="7:8" x14ac:dyDescent="0.25">
      <c r="G3082" s="62"/>
      <c r="H3082" s="62"/>
    </row>
    <row r="3083" spans="7:8" x14ac:dyDescent="0.25">
      <c r="G3083" s="62"/>
      <c r="H3083" s="62"/>
    </row>
    <row r="3084" spans="7:8" x14ac:dyDescent="0.25">
      <c r="G3084" s="62"/>
      <c r="H3084" s="62"/>
    </row>
    <row r="3085" spans="7:8" x14ac:dyDescent="0.25">
      <c r="G3085" s="62"/>
      <c r="H3085" s="62"/>
    </row>
    <row r="3086" spans="7:8" x14ac:dyDescent="0.25">
      <c r="G3086" s="62"/>
      <c r="H3086" s="62"/>
    </row>
    <row r="3087" spans="7:8" x14ac:dyDescent="0.25">
      <c r="G3087" s="62"/>
      <c r="H3087" s="62"/>
    </row>
    <row r="3088" spans="7:8" x14ac:dyDescent="0.25">
      <c r="G3088" s="62"/>
      <c r="H3088" s="62"/>
    </row>
    <row r="3089" spans="7:8" x14ac:dyDescent="0.25">
      <c r="G3089" s="62"/>
      <c r="H3089" s="62"/>
    </row>
    <row r="3090" spans="7:8" x14ac:dyDescent="0.25">
      <c r="G3090" s="62"/>
      <c r="H3090" s="62"/>
    </row>
    <row r="3091" spans="7:8" x14ac:dyDescent="0.25">
      <c r="G3091" s="62"/>
      <c r="H3091" s="62"/>
    </row>
    <row r="3092" spans="7:8" x14ac:dyDescent="0.25">
      <c r="G3092" s="62"/>
      <c r="H3092" s="62"/>
    </row>
    <row r="3093" spans="7:8" x14ac:dyDescent="0.25">
      <c r="G3093" s="62"/>
      <c r="H3093" s="62"/>
    </row>
    <row r="3094" spans="7:8" x14ac:dyDescent="0.25">
      <c r="G3094" s="62"/>
      <c r="H3094" s="62"/>
    </row>
    <row r="3095" spans="7:8" x14ac:dyDescent="0.25">
      <c r="G3095" s="62"/>
      <c r="H3095" s="62"/>
    </row>
    <row r="3096" spans="7:8" x14ac:dyDescent="0.25">
      <c r="G3096" s="62"/>
      <c r="H3096" s="62"/>
    </row>
    <row r="3097" spans="7:8" x14ac:dyDescent="0.25">
      <c r="G3097" s="62"/>
      <c r="H3097" s="62"/>
    </row>
    <row r="3098" spans="7:8" x14ac:dyDescent="0.25">
      <c r="G3098" s="62"/>
      <c r="H3098" s="62"/>
    </row>
    <row r="3099" spans="7:8" x14ac:dyDescent="0.25">
      <c r="G3099" s="62"/>
      <c r="H3099" s="62"/>
    </row>
    <row r="3100" spans="7:8" x14ac:dyDescent="0.25">
      <c r="G3100" s="62"/>
      <c r="H3100" s="62"/>
    </row>
    <row r="3101" spans="7:8" x14ac:dyDescent="0.25">
      <c r="G3101" s="62"/>
      <c r="H3101" s="62"/>
    </row>
    <row r="3102" spans="7:8" x14ac:dyDescent="0.25">
      <c r="G3102" s="62"/>
      <c r="H3102" s="62"/>
    </row>
    <row r="3103" spans="7:8" x14ac:dyDescent="0.25">
      <c r="G3103" s="62"/>
      <c r="H3103" s="62"/>
    </row>
    <row r="3104" spans="7:8" x14ac:dyDescent="0.25">
      <c r="G3104" s="62"/>
      <c r="H3104" s="62"/>
    </row>
    <row r="3105" spans="7:8" x14ac:dyDescent="0.25">
      <c r="G3105" s="62"/>
      <c r="H3105" s="62"/>
    </row>
    <row r="3106" spans="7:8" x14ac:dyDescent="0.25">
      <c r="G3106" s="62"/>
      <c r="H3106" s="62"/>
    </row>
    <row r="3107" spans="7:8" x14ac:dyDescent="0.25">
      <c r="G3107" s="62"/>
      <c r="H3107" s="62"/>
    </row>
    <row r="3108" spans="7:8" x14ac:dyDescent="0.25">
      <c r="G3108" s="62"/>
      <c r="H3108" s="62"/>
    </row>
    <row r="3109" spans="7:8" x14ac:dyDescent="0.25">
      <c r="G3109" s="62"/>
      <c r="H3109" s="62"/>
    </row>
    <row r="3110" spans="7:8" x14ac:dyDescent="0.25">
      <c r="G3110" s="62"/>
      <c r="H3110" s="62"/>
    </row>
    <row r="3111" spans="7:8" x14ac:dyDescent="0.25">
      <c r="G3111" s="62"/>
      <c r="H3111" s="62"/>
    </row>
    <row r="3112" spans="7:8" x14ac:dyDescent="0.25">
      <c r="G3112" s="62"/>
      <c r="H3112" s="62"/>
    </row>
    <row r="3113" spans="7:8" x14ac:dyDescent="0.25">
      <c r="G3113" s="62"/>
      <c r="H3113" s="62"/>
    </row>
    <row r="3114" spans="7:8" x14ac:dyDescent="0.25">
      <c r="G3114" s="62"/>
      <c r="H3114" s="62"/>
    </row>
    <row r="3115" spans="7:8" x14ac:dyDescent="0.25">
      <c r="G3115" s="62"/>
      <c r="H3115" s="62"/>
    </row>
    <row r="3116" spans="7:8" x14ac:dyDescent="0.25">
      <c r="G3116" s="62"/>
      <c r="H3116" s="62"/>
    </row>
    <row r="3117" spans="7:8" x14ac:dyDescent="0.25">
      <c r="G3117" s="62"/>
      <c r="H3117" s="62"/>
    </row>
    <row r="3118" spans="7:8" x14ac:dyDescent="0.25">
      <c r="G3118" s="62"/>
      <c r="H3118" s="62"/>
    </row>
    <row r="3119" spans="7:8" x14ac:dyDescent="0.25">
      <c r="G3119" s="62"/>
      <c r="H3119" s="62"/>
    </row>
    <row r="3120" spans="7:8" x14ac:dyDescent="0.25">
      <c r="G3120" s="62"/>
      <c r="H3120" s="62"/>
    </row>
    <row r="3121" spans="7:8" x14ac:dyDescent="0.25">
      <c r="G3121" s="62"/>
      <c r="H3121" s="62"/>
    </row>
    <row r="3122" spans="7:8" x14ac:dyDescent="0.25">
      <c r="G3122" s="62"/>
      <c r="H3122" s="62"/>
    </row>
    <row r="3123" spans="7:8" x14ac:dyDescent="0.25">
      <c r="G3123" s="62"/>
      <c r="H3123" s="62"/>
    </row>
    <row r="3124" spans="7:8" x14ac:dyDescent="0.25">
      <c r="G3124" s="62"/>
      <c r="H3124" s="62"/>
    </row>
    <row r="3125" spans="7:8" x14ac:dyDescent="0.25">
      <c r="G3125" s="62"/>
      <c r="H3125" s="62"/>
    </row>
    <row r="3126" spans="7:8" x14ac:dyDescent="0.25">
      <c r="G3126" s="62"/>
      <c r="H3126" s="62"/>
    </row>
    <row r="3127" spans="7:8" x14ac:dyDescent="0.25">
      <c r="G3127" s="62"/>
      <c r="H3127" s="62"/>
    </row>
    <row r="3128" spans="7:8" x14ac:dyDescent="0.25">
      <c r="G3128" s="62"/>
      <c r="H3128" s="62"/>
    </row>
    <row r="3129" spans="7:8" x14ac:dyDescent="0.25">
      <c r="G3129" s="62"/>
      <c r="H3129" s="62"/>
    </row>
    <row r="3130" spans="7:8" x14ac:dyDescent="0.25">
      <c r="G3130" s="62"/>
      <c r="H3130" s="62"/>
    </row>
    <row r="3131" spans="7:8" x14ac:dyDescent="0.25">
      <c r="G3131" s="62"/>
      <c r="H3131" s="62"/>
    </row>
    <row r="3132" spans="7:8" x14ac:dyDescent="0.25">
      <c r="G3132" s="62"/>
      <c r="H3132" s="62"/>
    </row>
    <row r="3133" spans="7:8" x14ac:dyDescent="0.25">
      <c r="G3133" s="62"/>
      <c r="H3133" s="62"/>
    </row>
    <row r="3134" spans="7:8" x14ac:dyDescent="0.25">
      <c r="G3134" s="62"/>
      <c r="H3134" s="62"/>
    </row>
    <row r="3135" spans="7:8" x14ac:dyDescent="0.25">
      <c r="G3135" s="62"/>
      <c r="H3135" s="62"/>
    </row>
    <row r="3136" spans="7:8" x14ac:dyDescent="0.25">
      <c r="G3136" s="62"/>
      <c r="H3136" s="62"/>
    </row>
    <row r="3137" spans="7:8" x14ac:dyDescent="0.25">
      <c r="G3137" s="62"/>
      <c r="H3137" s="62"/>
    </row>
    <row r="3138" spans="7:8" x14ac:dyDescent="0.25">
      <c r="G3138" s="62"/>
      <c r="H3138" s="62"/>
    </row>
    <row r="3139" spans="7:8" x14ac:dyDescent="0.25">
      <c r="G3139" s="62"/>
      <c r="H3139" s="62"/>
    </row>
    <row r="3140" spans="7:8" x14ac:dyDescent="0.25">
      <c r="G3140" s="62"/>
      <c r="H3140" s="62"/>
    </row>
    <row r="3141" spans="7:8" x14ac:dyDescent="0.25">
      <c r="G3141" s="62"/>
      <c r="H3141" s="62"/>
    </row>
    <row r="3142" spans="7:8" x14ac:dyDescent="0.25">
      <c r="G3142" s="62"/>
      <c r="H3142" s="62"/>
    </row>
    <row r="3143" spans="7:8" x14ac:dyDescent="0.25">
      <c r="G3143" s="62"/>
      <c r="H3143" s="62"/>
    </row>
    <row r="3144" spans="7:8" x14ac:dyDescent="0.25">
      <c r="G3144" s="62"/>
      <c r="H3144" s="62"/>
    </row>
    <row r="3145" spans="7:8" x14ac:dyDescent="0.25">
      <c r="G3145" s="62"/>
      <c r="H3145" s="62"/>
    </row>
    <row r="3146" spans="7:8" x14ac:dyDescent="0.25">
      <c r="G3146" s="62"/>
      <c r="H3146" s="62"/>
    </row>
    <row r="3147" spans="7:8" x14ac:dyDescent="0.25">
      <c r="G3147" s="62"/>
      <c r="H3147" s="62"/>
    </row>
    <row r="3148" spans="7:8" x14ac:dyDescent="0.25">
      <c r="G3148" s="62"/>
      <c r="H3148" s="62"/>
    </row>
    <row r="3149" spans="7:8" x14ac:dyDescent="0.25">
      <c r="G3149" s="62"/>
      <c r="H3149" s="62"/>
    </row>
    <row r="3150" spans="7:8" x14ac:dyDescent="0.25">
      <c r="G3150" s="62"/>
      <c r="H3150" s="62"/>
    </row>
    <row r="3151" spans="7:8" x14ac:dyDescent="0.25">
      <c r="G3151" s="62"/>
      <c r="H3151" s="62"/>
    </row>
    <row r="3152" spans="7:8" x14ac:dyDescent="0.25">
      <c r="G3152" s="62"/>
      <c r="H3152" s="62"/>
    </row>
    <row r="3153" spans="7:8" x14ac:dyDescent="0.25">
      <c r="G3153" s="62"/>
      <c r="H3153" s="62"/>
    </row>
    <row r="3154" spans="7:8" x14ac:dyDescent="0.25">
      <c r="G3154" s="62"/>
      <c r="H3154" s="62"/>
    </row>
    <row r="3155" spans="7:8" x14ac:dyDescent="0.25">
      <c r="G3155" s="62"/>
      <c r="H3155" s="62"/>
    </row>
    <row r="3156" spans="7:8" x14ac:dyDescent="0.25">
      <c r="G3156" s="62"/>
      <c r="H3156" s="62"/>
    </row>
    <row r="3157" spans="7:8" x14ac:dyDescent="0.25">
      <c r="G3157" s="62"/>
      <c r="H3157" s="62"/>
    </row>
    <row r="3158" spans="7:8" x14ac:dyDescent="0.25">
      <c r="G3158" s="62"/>
      <c r="H3158" s="62"/>
    </row>
    <row r="3159" spans="7:8" x14ac:dyDescent="0.25">
      <c r="G3159" s="62"/>
      <c r="H3159" s="62"/>
    </row>
    <row r="3160" spans="7:8" x14ac:dyDescent="0.25">
      <c r="G3160" s="62"/>
      <c r="H3160" s="62"/>
    </row>
    <row r="3161" spans="7:8" x14ac:dyDescent="0.25">
      <c r="G3161" s="62"/>
      <c r="H3161" s="62"/>
    </row>
    <row r="3162" spans="7:8" x14ac:dyDescent="0.25">
      <c r="G3162" s="62"/>
      <c r="H3162" s="62"/>
    </row>
    <row r="3163" spans="7:8" x14ac:dyDescent="0.25">
      <c r="G3163" s="62"/>
      <c r="H3163" s="62"/>
    </row>
    <row r="3164" spans="7:8" x14ac:dyDescent="0.25">
      <c r="G3164" s="62"/>
      <c r="H3164" s="62"/>
    </row>
    <row r="3165" spans="7:8" x14ac:dyDescent="0.25">
      <c r="G3165" s="62"/>
      <c r="H3165" s="62"/>
    </row>
    <row r="3166" spans="7:8" x14ac:dyDescent="0.25">
      <c r="G3166" s="62"/>
      <c r="H3166" s="62"/>
    </row>
    <row r="3167" spans="7:8" x14ac:dyDescent="0.25">
      <c r="G3167" s="62"/>
      <c r="H3167" s="62"/>
    </row>
    <row r="3168" spans="7:8" x14ac:dyDescent="0.25">
      <c r="G3168" s="62"/>
      <c r="H3168" s="62"/>
    </row>
    <row r="3169" spans="7:8" x14ac:dyDescent="0.25">
      <c r="G3169" s="62"/>
      <c r="H3169" s="62"/>
    </row>
    <row r="3170" spans="7:8" x14ac:dyDescent="0.25">
      <c r="G3170" s="62"/>
      <c r="H3170" s="62"/>
    </row>
    <row r="3171" spans="7:8" x14ac:dyDescent="0.25">
      <c r="G3171" s="62"/>
      <c r="H3171" s="62"/>
    </row>
    <row r="3172" spans="7:8" x14ac:dyDescent="0.25">
      <c r="G3172" s="62"/>
      <c r="H3172" s="62"/>
    </row>
    <row r="3173" spans="7:8" x14ac:dyDescent="0.25">
      <c r="G3173" s="62"/>
      <c r="H3173" s="62"/>
    </row>
    <row r="3174" spans="7:8" x14ac:dyDescent="0.25">
      <c r="G3174" s="62"/>
      <c r="H3174" s="62"/>
    </row>
    <row r="3175" spans="7:8" x14ac:dyDescent="0.25">
      <c r="G3175" s="62"/>
      <c r="H3175" s="62"/>
    </row>
    <row r="3176" spans="7:8" x14ac:dyDescent="0.25">
      <c r="G3176" s="62"/>
      <c r="H3176" s="62"/>
    </row>
    <row r="3177" spans="7:8" x14ac:dyDescent="0.25">
      <c r="G3177" s="62"/>
      <c r="H3177" s="62"/>
    </row>
    <row r="3178" spans="7:8" x14ac:dyDescent="0.25">
      <c r="G3178" s="62"/>
      <c r="H3178" s="62"/>
    </row>
    <row r="3179" spans="7:8" x14ac:dyDescent="0.25">
      <c r="G3179" s="62"/>
      <c r="H3179" s="62"/>
    </row>
    <row r="3180" spans="7:8" x14ac:dyDescent="0.25">
      <c r="G3180" s="62"/>
      <c r="H3180" s="62"/>
    </row>
    <row r="3181" spans="7:8" x14ac:dyDescent="0.25">
      <c r="G3181" s="62"/>
      <c r="H3181" s="62"/>
    </row>
    <row r="3182" spans="7:8" x14ac:dyDescent="0.25">
      <c r="G3182" s="62"/>
      <c r="H3182" s="62"/>
    </row>
    <row r="3183" spans="7:8" x14ac:dyDescent="0.25">
      <c r="G3183" s="62"/>
      <c r="H3183" s="62"/>
    </row>
    <row r="3184" spans="7:8" x14ac:dyDescent="0.25">
      <c r="G3184" s="62"/>
      <c r="H3184" s="62"/>
    </row>
    <row r="3185" spans="7:8" x14ac:dyDescent="0.25">
      <c r="G3185" s="62"/>
      <c r="H3185" s="62"/>
    </row>
    <row r="3186" spans="7:8" x14ac:dyDescent="0.25">
      <c r="G3186" s="62"/>
      <c r="H3186" s="62"/>
    </row>
    <row r="3187" spans="7:8" x14ac:dyDescent="0.25">
      <c r="G3187" s="62"/>
      <c r="H3187" s="62"/>
    </row>
    <row r="3188" spans="7:8" x14ac:dyDescent="0.25">
      <c r="G3188" s="62"/>
      <c r="H3188" s="62"/>
    </row>
    <row r="3189" spans="7:8" x14ac:dyDescent="0.25">
      <c r="G3189" s="62"/>
      <c r="H3189" s="62"/>
    </row>
    <row r="3190" spans="7:8" x14ac:dyDescent="0.25">
      <c r="G3190" s="62"/>
      <c r="H3190" s="62"/>
    </row>
    <row r="3191" spans="7:8" x14ac:dyDescent="0.25">
      <c r="G3191" s="62"/>
      <c r="H3191" s="62"/>
    </row>
    <row r="3192" spans="7:8" x14ac:dyDescent="0.25">
      <c r="G3192" s="62"/>
      <c r="H3192" s="62"/>
    </row>
    <row r="3193" spans="7:8" x14ac:dyDescent="0.25">
      <c r="G3193" s="62"/>
      <c r="H3193" s="62"/>
    </row>
    <row r="3194" spans="7:8" x14ac:dyDescent="0.25">
      <c r="G3194" s="62"/>
      <c r="H3194" s="62"/>
    </row>
    <row r="3195" spans="7:8" x14ac:dyDescent="0.25">
      <c r="G3195" s="62"/>
      <c r="H3195" s="62"/>
    </row>
    <row r="3196" spans="7:8" x14ac:dyDescent="0.25">
      <c r="G3196" s="62"/>
      <c r="H3196" s="62"/>
    </row>
    <row r="3197" spans="7:8" x14ac:dyDescent="0.25">
      <c r="G3197" s="62"/>
      <c r="H3197" s="62"/>
    </row>
    <row r="3198" spans="7:8" x14ac:dyDescent="0.25">
      <c r="G3198" s="62"/>
      <c r="H3198" s="62"/>
    </row>
    <row r="3199" spans="7:8" x14ac:dyDescent="0.25">
      <c r="G3199" s="62"/>
      <c r="H3199" s="62"/>
    </row>
    <row r="3200" spans="7:8" x14ac:dyDescent="0.25">
      <c r="G3200" s="62"/>
      <c r="H3200" s="62"/>
    </row>
    <row r="3201" spans="7:8" x14ac:dyDescent="0.25">
      <c r="G3201" s="62"/>
      <c r="H3201" s="62"/>
    </row>
    <row r="3202" spans="7:8" x14ac:dyDescent="0.25">
      <c r="G3202" s="62"/>
      <c r="H3202" s="62"/>
    </row>
    <row r="3203" spans="7:8" x14ac:dyDescent="0.25">
      <c r="G3203" s="62"/>
      <c r="H3203" s="62"/>
    </row>
    <row r="3204" spans="7:8" x14ac:dyDescent="0.25">
      <c r="G3204" s="62"/>
      <c r="H3204" s="62"/>
    </row>
    <row r="3205" spans="7:8" x14ac:dyDescent="0.25">
      <c r="G3205" s="62"/>
      <c r="H3205" s="62"/>
    </row>
    <row r="3206" spans="7:8" x14ac:dyDescent="0.25">
      <c r="G3206" s="62"/>
      <c r="H3206" s="62"/>
    </row>
    <row r="3207" spans="7:8" x14ac:dyDescent="0.25">
      <c r="G3207" s="62"/>
      <c r="H3207" s="62"/>
    </row>
    <row r="3208" spans="7:8" x14ac:dyDescent="0.25">
      <c r="G3208" s="62"/>
      <c r="H3208" s="62"/>
    </row>
    <row r="3209" spans="7:8" x14ac:dyDescent="0.25">
      <c r="G3209" s="62"/>
      <c r="H3209" s="62"/>
    </row>
    <row r="3210" spans="7:8" x14ac:dyDescent="0.25">
      <c r="G3210" s="62"/>
      <c r="H3210" s="62"/>
    </row>
    <row r="3211" spans="7:8" x14ac:dyDescent="0.25">
      <c r="G3211" s="62"/>
      <c r="H3211" s="62"/>
    </row>
    <row r="3212" spans="7:8" x14ac:dyDescent="0.25">
      <c r="G3212" s="62"/>
      <c r="H3212" s="62"/>
    </row>
    <row r="3213" spans="7:8" x14ac:dyDescent="0.25">
      <c r="G3213" s="62"/>
      <c r="H3213" s="62"/>
    </row>
    <row r="3214" spans="7:8" x14ac:dyDescent="0.25">
      <c r="G3214" s="62"/>
      <c r="H3214" s="62"/>
    </row>
    <row r="3215" spans="7:8" x14ac:dyDescent="0.25">
      <c r="G3215" s="62"/>
      <c r="H3215" s="62"/>
    </row>
    <row r="3216" spans="7:8" x14ac:dyDescent="0.25">
      <c r="G3216" s="62"/>
      <c r="H3216" s="62"/>
    </row>
    <row r="3217" spans="7:8" x14ac:dyDescent="0.25">
      <c r="G3217" s="62"/>
      <c r="H3217" s="62"/>
    </row>
    <row r="3218" spans="7:8" x14ac:dyDescent="0.25">
      <c r="G3218" s="62"/>
      <c r="H3218" s="62"/>
    </row>
    <row r="3219" spans="7:8" x14ac:dyDescent="0.25">
      <c r="G3219" s="62"/>
      <c r="H3219" s="62"/>
    </row>
    <row r="3220" spans="7:8" x14ac:dyDescent="0.25">
      <c r="G3220" s="62"/>
      <c r="H3220" s="62"/>
    </row>
    <row r="3221" spans="7:8" x14ac:dyDescent="0.25">
      <c r="G3221" s="62"/>
      <c r="H3221" s="62"/>
    </row>
    <row r="3222" spans="7:8" x14ac:dyDescent="0.25">
      <c r="G3222" s="62"/>
      <c r="H3222" s="62"/>
    </row>
    <row r="3223" spans="7:8" x14ac:dyDescent="0.25">
      <c r="G3223" s="62"/>
      <c r="H3223" s="62"/>
    </row>
    <row r="3224" spans="7:8" x14ac:dyDescent="0.25">
      <c r="G3224" s="62"/>
      <c r="H3224" s="62"/>
    </row>
    <row r="3225" spans="7:8" x14ac:dyDescent="0.25">
      <c r="G3225" s="62"/>
      <c r="H3225" s="62"/>
    </row>
    <row r="3226" spans="7:8" x14ac:dyDescent="0.25">
      <c r="G3226" s="62"/>
      <c r="H3226" s="62"/>
    </row>
    <row r="3227" spans="7:8" x14ac:dyDescent="0.25">
      <c r="G3227" s="62"/>
      <c r="H3227" s="62"/>
    </row>
    <row r="3228" spans="7:8" x14ac:dyDescent="0.25">
      <c r="G3228" s="62"/>
      <c r="H3228" s="62"/>
    </row>
    <row r="3229" spans="7:8" x14ac:dyDescent="0.25">
      <c r="G3229" s="62"/>
      <c r="H3229" s="62"/>
    </row>
    <row r="3230" spans="7:8" x14ac:dyDescent="0.25">
      <c r="G3230" s="62"/>
      <c r="H3230" s="62"/>
    </row>
    <row r="3231" spans="7:8" x14ac:dyDescent="0.25">
      <c r="G3231" s="62"/>
      <c r="H3231" s="62"/>
    </row>
    <row r="3232" spans="7:8" x14ac:dyDescent="0.25">
      <c r="G3232" s="62"/>
      <c r="H3232" s="62"/>
    </row>
    <row r="3233" spans="7:8" x14ac:dyDescent="0.25">
      <c r="G3233" s="62"/>
      <c r="H3233" s="62"/>
    </row>
    <row r="3234" spans="7:8" x14ac:dyDescent="0.25">
      <c r="G3234" s="62"/>
      <c r="H3234" s="62"/>
    </row>
    <row r="3235" spans="7:8" x14ac:dyDescent="0.25">
      <c r="G3235" s="62"/>
      <c r="H3235" s="62"/>
    </row>
    <row r="3236" spans="7:8" x14ac:dyDescent="0.25">
      <c r="G3236" s="62"/>
      <c r="H3236" s="62"/>
    </row>
    <row r="3237" spans="7:8" x14ac:dyDescent="0.25">
      <c r="G3237" s="62"/>
      <c r="H3237" s="62"/>
    </row>
    <row r="3238" spans="7:8" x14ac:dyDescent="0.25">
      <c r="G3238" s="62"/>
      <c r="H3238" s="62"/>
    </row>
    <row r="3239" spans="7:8" x14ac:dyDescent="0.25">
      <c r="G3239" s="62"/>
      <c r="H3239" s="62"/>
    </row>
    <row r="3240" spans="7:8" x14ac:dyDescent="0.25">
      <c r="G3240" s="62"/>
      <c r="H3240" s="62"/>
    </row>
    <row r="3241" spans="7:8" x14ac:dyDescent="0.25">
      <c r="G3241" s="62"/>
      <c r="H3241" s="62"/>
    </row>
    <row r="3242" spans="7:8" x14ac:dyDescent="0.25">
      <c r="G3242" s="62"/>
      <c r="H3242" s="62"/>
    </row>
    <row r="3243" spans="7:8" x14ac:dyDescent="0.25">
      <c r="G3243" s="62"/>
      <c r="H3243" s="62"/>
    </row>
    <row r="3244" spans="7:8" x14ac:dyDescent="0.25">
      <c r="G3244" s="62"/>
      <c r="H3244" s="62"/>
    </row>
    <row r="3245" spans="7:8" x14ac:dyDescent="0.25">
      <c r="G3245" s="62"/>
      <c r="H3245" s="62"/>
    </row>
    <row r="3246" spans="7:8" x14ac:dyDescent="0.25">
      <c r="G3246" s="62"/>
      <c r="H3246" s="62"/>
    </row>
    <row r="3247" spans="7:8" x14ac:dyDescent="0.25">
      <c r="G3247" s="62"/>
      <c r="H3247" s="62"/>
    </row>
    <row r="3248" spans="7:8" x14ac:dyDescent="0.25">
      <c r="G3248" s="62"/>
      <c r="H3248" s="62"/>
    </row>
    <row r="3249" spans="7:8" x14ac:dyDescent="0.25">
      <c r="G3249" s="62"/>
      <c r="H3249" s="62"/>
    </row>
    <row r="3250" spans="7:8" x14ac:dyDescent="0.25">
      <c r="G3250" s="62"/>
      <c r="H3250" s="62"/>
    </row>
    <row r="3251" spans="7:8" x14ac:dyDescent="0.25">
      <c r="G3251" s="62"/>
      <c r="H3251" s="62"/>
    </row>
    <row r="3252" spans="7:8" x14ac:dyDescent="0.25">
      <c r="G3252" s="62"/>
      <c r="H3252" s="62"/>
    </row>
    <row r="3253" spans="7:8" x14ac:dyDescent="0.25">
      <c r="G3253" s="62"/>
      <c r="H3253" s="62"/>
    </row>
    <row r="3254" spans="7:8" x14ac:dyDescent="0.25">
      <c r="G3254" s="62"/>
      <c r="H3254" s="62"/>
    </row>
    <row r="3255" spans="7:8" x14ac:dyDescent="0.25">
      <c r="G3255" s="62"/>
      <c r="H3255" s="62"/>
    </row>
    <row r="3256" spans="7:8" x14ac:dyDescent="0.25">
      <c r="G3256" s="62"/>
      <c r="H3256" s="62"/>
    </row>
    <row r="3257" spans="7:8" x14ac:dyDescent="0.25">
      <c r="G3257" s="62"/>
      <c r="H3257" s="62"/>
    </row>
    <row r="3258" spans="7:8" x14ac:dyDescent="0.25">
      <c r="G3258" s="62"/>
      <c r="H3258" s="62"/>
    </row>
    <row r="3259" spans="7:8" x14ac:dyDescent="0.25">
      <c r="G3259" s="62"/>
      <c r="H3259" s="62"/>
    </row>
    <row r="3260" spans="7:8" x14ac:dyDescent="0.25">
      <c r="G3260" s="62"/>
      <c r="H3260" s="62"/>
    </row>
    <row r="3261" spans="7:8" x14ac:dyDescent="0.25">
      <c r="G3261" s="62"/>
      <c r="H3261" s="62"/>
    </row>
    <row r="3262" spans="7:8" x14ac:dyDescent="0.25">
      <c r="G3262" s="62"/>
      <c r="H3262" s="62"/>
    </row>
    <row r="3263" spans="7:8" x14ac:dyDescent="0.25">
      <c r="G3263" s="62"/>
      <c r="H3263" s="62"/>
    </row>
    <row r="3264" spans="7:8" x14ac:dyDescent="0.25">
      <c r="G3264" s="62"/>
      <c r="H3264" s="62"/>
    </row>
    <row r="3265" spans="7:8" x14ac:dyDescent="0.25">
      <c r="G3265" s="62"/>
      <c r="H3265" s="62"/>
    </row>
    <row r="3266" spans="7:8" x14ac:dyDescent="0.25">
      <c r="G3266" s="62"/>
      <c r="H3266" s="62"/>
    </row>
    <row r="3267" spans="7:8" x14ac:dyDescent="0.25">
      <c r="G3267" s="62"/>
      <c r="H3267" s="62"/>
    </row>
    <row r="3268" spans="7:8" x14ac:dyDescent="0.25">
      <c r="G3268" s="62"/>
      <c r="H3268" s="62"/>
    </row>
    <row r="3269" spans="7:8" x14ac:dyDescent="0.25">
      <c r="G3269" s="62"/>
      <c r="H3269" s="62"/>
    </row>
    <row r="3270" spans="7:8" x14ac:dyDescent="0.25">
      <c r="G3270" s="62"/>
      <c r="H3270" s="62"/>
    </row>
    <row r="3271" spans="7:8" x14ac:dyDescent="0.25">
      <c r="G3271" s="62"/>
      <c r="H3271" s="62"/>
    </row>
    <row r="3272" spans="7:8" x14ac:dyDescent="0.25">
      <c r="G3272" s="62"/>
      <c r="H3272" s="62"/>
    </row>
    <row r="3273" spans="7:8" x14ac:dyDescent="0.25">
      <c r="G3273" s="62"/>
      <c r="H3273" s="62"/>
    </row>
    <row r="3274" spans="7:8" x14ac:dyDescent="0.25">
      <c r="G3274" s="62"/>
      <c r="H3274" s="62"/>
    </row>
    <row r="3275" spans="7:8" x14ac:dyDescent="0.25">
      <c r="G3275" s="62"/>
      <c r="H3275" s="62"/>
    </row>
    <row r="3276" spans="7:8" x14ac:dyDescent="0.25">
      <c r="G3276" s="62"/>
      <c r="H3276" s="62"/>
    </row>
    <row r="3277" spans="7:8" x14ac:dyDescent="0.25">
      <c r="G3277" s="62"/>
      <c r="H3277" s="62"/>
    </row>
    <row r="3278" spans="7:8" x14ac:dyDescent="0.25">
      <c r="G3278" s="62"/>
      <c r="H3278" s="62"/>
    </row>
    <row r="3279" spans="7:8" x14ac:dyDescent="0.25">
      <c r="G3279" s="62"/>
      <c r="H3279" s="62"/>
    </row>
    <row r="3280" spans="7:8" x14ac:dyDescent="0.25">
      <c r="G3280" s="62"/>
      <c r="H3280" s="62"/>
    </row>
    <row r="3281" spans="7:8" x14ac:dyDescent="0.25">
      <c r="G3281" s="62"/>
      <c r="H3281" s="62"/>
    </row>
    <row r="3282" spans="7:8" x14ac:dyDescent="0.25">
      <c r="G3282" s="62"/>
      <c r="H3282" s="62"/>
    </row>
    <row r="3283" spans="7:8" x14ac:dyDescent="0.25">
      <c r="G3283" s="62"/>
      <c r="H3283" s="62"/>
    </row>
    <row r="3284" spans="7:8" x14ac:dyDescent="0.25">
      <c r="G3284" s="62"/>
      <c r="H3284" s="62"/>
    </row>
    <row r="3285" spans="7:8" x14ac:dyDescent="0.25">
      <c r="G3285" s="62"/>
      <c r="H3285" s="62"/>
    </row>
    <row r="3286" spans="7:8" x14ac:dyDescent="0.25">
      <c r="G3286" s="62"/>
      <c r="H3286" s="62"/>
    </row>
    <row r="3287" spans="7:8" x14ac:dyDescent="0.25">
      <c r="G3287" s="62"/>
      <c r="H3287" s="62"/>
    </row>
    <row r="3288" spans="7:8" x14ac:dyDescent="0.25">
      <c r="G3288" s="62"/>
      <c r="H3288" s="62"/>
    </row>
    <row r="3289" spans="7:8" x14ac:dyDescent="0.25">
      <c r="G3289" s="62"/>
      <c r="H3289" s="62"/>
    </row>
    <row r="3290" spans="7:8" x14ac:dyDescent="0.25">
      <c r="G3290" s="62"/>
      <c r="H3290" s="62"/>
    </row>
    <row r="3291" spans="7:8" x14ac:dyDescent="0.25">
      <c r="G3291" s="62"/>
      <c r="H3291" s="62"/>
    </row>
    <row r="3292" spans="7:8" x14ac:dyDescent="0.25">
      <c r="G3292" s="62"/>
      <c r="H3292" s="62"/>
    </row>
    <row r="3293" spans="7:8" x14ac:dyDescent="0.25">
      <c r="G3293" s="62"/>
      <c r="H3293" s="62"/>
    </row>
    <row r="3294" spans="7:8" x14ac:dyDescent="0.25">
      <c r="G3294" s="62"/>
      <c r="H3294" s="62"/>
    </row>
    <row r="3295" spans="7:8" x14ac:dyDescent="0.25">
      <c r="G3295" s="62"/>
      <c r="H3295" s="62"/>
    </row>
    <row r="3296" spans="7:8" x14ac:dyDescent="0.25">
      <c r="G3296" s="62"/>
      <c r="H3296" s="62"/>
    </row>
    <row r="3297" spans="7:8" x14ac:dyDescent="0.25">
      <c r="G3297" s="62"/>
      <c r="H3297" s="62"/>
    </row>
    <row r="3298" spans="7:8" x14ac:dyDescent="0.25">
      <c r="G3298" s="62"/>
      <c r="H3298" s="62"/>
    </row>
    <row r="3299" spans="7:8" x14ac:dyDescent="0.25">
      <c r="G3299" s="62"/>
      <c r="H3299" s="62"/>
    </row>
    <row r="3300" spans="7:8" x14ac:dyDescent="0.25">
      <c r="G3300" s="62"/>
      <c r="H3300" s="62"/>
    </row>
    <row r="3301" spans="7:8" x14ac:dyDescent="0.25">
      <c r="G3301" s="62"/>
      <c r="H3301" s="62"/>
    </row>
    <row r="3302" spans="7:8" x14ac:dyDescent="0.25">
      <c r="G3302" s="62"/>
      <c r="H3302" s="62"/>
    </row>
    <row r="3303" spans="7:8" x14ac:dyDescent="0.25">
      <c r="G3303" s="62"/>
      <c r="H3303" s="62"/>
    </row>
    <row r="3304" spans="7:8" x14ac:dyDescent="0.25">
      <c r="G3304" s="62"/>
      <c r="H3304" s="62"/>
    </row>
    <row r="3305" spans="7:8" x14ac:dyDescent="0.25">
      <c r="G3305" s="62"/>
      <c r="H3305" s="62"/>
    </row>
    <row r="3306" spans="7:8" x14ac:dyDescent="0.25">
      <c r="G3306" s="62"/>
      <c r="H3306" s="62"/>
    </row>
    <row r="3307" spans="7:8" x14ac:dyDescent="0.25">
      <c r="G3307" s="62"/>
      <c r="H3307" s="62"/>
    </row>
    <row r="3308" spans="7:8" x14ac:dyDescent="0.25">
      <c r="G3308" s="62"/>
      <c r="H3308" s="62"/>
    </row>
    <row r="3309" spans="7:8" x14ac:dyDescent="0.25">
      <c r="G3309" s="62"/>
      <c r="H3309" s="62"/>
    </row>
    <row r="3310" spans="7:8" x14ac:dyDescent="0.25">
      <c r="G3310" s="62"/>
      <c r="H3310" s="62"/>
    </row>
    <row r="3311" spans="7:8" x14ac:dyDescent="0.25">
      <c r="G3311" s="62"/>
      <c r="H3311" s="62"/>
    </row>
    <row r="3312" spans="7:8" x14ac:dyDescent="0.25">
      <c r="G3312" s="62"/>
      <c r="H3312" s="62"/>
    </row>
    <row r="3313" spans="7:8" x14ac:dyDescent="0.25">
      <c r="G3313" s="62"/>
      <c r="H3313" s="62"/>
    </row>
    <row r="3314" spans="7:8" x14ac:dyDescent="0.25">
      <c r="G3314" s="62"/>
      <c r="H3314" s="62"/>
    </row>
    <row r="3315" spans="7:8" x14ac:dyDescent="0.25">
      <c r="G3315" s="62"/>
      <c r="H3315" s="62"/>
    </row>
    <row r="3316" spans="7:8" x14ac:dyDescent="0.25">
      <c r="G3316" s="62"/>
      <c r="H3316" s="62"/>
    </row>
    <row r="3317" spans="7:8" x14ac:dyDescent="0.25">
      <c r="G3317" s="62"/>
      <c r="H3317" s="62"/>
    </row>
    <row r="3318" spans="7:8" x14ac:dyDescent="0.25">
      <c r="G3318" s="62"/>
      <c r="H3318" s="62"/>
    </row>
    <row r="3319" spans="7:8" x14ac:dyDescent="0.25">
      <c r="G3319" s="62"/>
      <c r="H3319" s="62"/>
    </row>
    <row r="3320" spans="7:8" x14ac:dyDescent="0.25">
      <c r="G3320" s="62"/>
      <c r="H3320" s="62"/>
    </row>
    <row r="3321" spans="7:8" x14ac:dyDescent="0.25">
      <c r="G3321" s="62"/>
      <c r="H3321" s="62"/>
    </row>
    <row r="3322" spans="7:8" x14ac:dyDescent="0.25">
      <c r="G3322" s="62"/>
      <c r="H3322" s="62"/>
    </row>
    <row r="3323" spans="7:8" x14ac:dyDescent="0.25">
      <c r="G3323" s="62"/>
      <c r="H3323" s="62"/>
    </row>
    <row r="3324" spans="7:8" x14ac:dyDescent="0.25">
      <c r="G3324" s="62"/>
      <c r="H3324" s="62"/>
    </row>
    <row r="3325" spans="7:8" x14ac:dyDescent="0.25">
      <c r="G3325" s="62"/>
      <c r="H3325" s="62"/>
    </row>
    <row r="3326" spans="7:8" x14ac:dyDescent="0.25">
      <c r="G3326" s="62"/>
      <c r="H3326" s="62"/>
    </row>
    <row r="3327" spans="7:8" x14ac:dyDescent="0.25">
      <c r="G3327" s="62"/>
      <c r="H3327" s="62"/>
    </row>
    <row r="3328" spans="7:8" x14ac:dyDescent="0.25">
      <c r="G3328" s="62"/>
      <c r="H3328" s="62"/>
    </row>
    <row r="3329" spans="7:8" x14ac:dyDescent="0.25">
      <c r="G3329" s="62"/>
      <c r="H3329" s="62"/>
    </row>
    <row r="3330" spans="7:8" x14ac:dyDescent="0.25">
      <c r="G3330" s="62"/>
      <c r="H3330" s="62"/>
    </row>
    <row r="3331" spans="7:8" x14ac:dyDescent="0.25">
      <c r="G3331" s="62"/>
      <c r="H3331" s="62"/>
    </row>
    <row r="3332" spans="7:8" x14ac:dyDescent="0.25">
      <c r="G3332" s="62"/>
      <c r="H3332" s="62"/>
    </row>
    <row r="3333" spans="7:8" x14ac:dyDescent="0.25">
      <c r="G3333" s="62"/>
      <c r="H3333" s="62"/>
    </row>
    <row r="3334" spans="7:8" x14ac:dyDescent="0.25">
      <c r="G3334" s="62"/>
      <c r="H3334" s="62"/>
    </row>
    <row r="3335" spans="7:8" x14ac:dyDescent="0.25">
      <c r="G3335" s="62"/>
      <c r="H3335" s="62"/>
    </row>
    <row r="3336" spans="7:8" x14ac:dyDescent="0.25">
      <c r="G3336" s="62"/>
      <c r="H3336" s="62"/>
    </row>
    <row r="3337" spans="7:8" x14ac:dyDescent="0.25">
      <c r="G3337" s="62"/>
      <c r="H3337" s="62"/>
    </row>
    <row r="3338" spans="7:8" x14ac:dyDescent="0.25">
      <c r="G3338" s="62"/>
      <c r="H3338" s="62"/>
    </row>
    <row r="3339" spans="7:8" x14ac:dyDescent="0.25">
      <c r="G3339" s="62"/>
      <c r="H3339" s="62"/>
    </row>
    <row r="3340" spans="7:8" x14ac:dyDescent="0.25">
      <c r="G3340" s="62"/>
      <c r="H3340" s="62"/>
    </row>
    <row r="3341" spans="7:8" x14ac:dyDescent="0.25">
      <c r="G3341" s="62"/>
      <c r="H3341" s="62"/>
    </row>
    <row r="3342" spans="7:8" x14ac:dyDescent="0.25">
      <c r="G3342" s="62"/>
      <c r="H3342" s="62"/>
    </row>
    <row r="3343" spans="7:8" x14ac:dyDescent="0.25">
      <c r="G3343" s="62"/>
      <c r="H3343" s="62"/>
    </row>
    <row r="3344" spans="7:8" x14ac:dyDescent="0.25">
      <c r="G3344" s="62"/>
      <c r="H3344" s="62"/>
    </row>
    <row r="3345" spans="7:8" x14ac:dyDescent="0.25">
      <c r="G3345" s="62"/>
      <c r="H3345" s="62"/>
    </row>
    <row r="3346" spans="7:8" x14ac:dyDescent="0.25">
      <c r="G3346" s="62"/>
      <c r="H3346" s="62"/>
    </row>
    <row r="3347" spans="7:8" x14ac:dyDescent="0.25">
      <c r="G3347" s="62"/>
      <c r="H3347" s="62"/>
    </row>
    <row r="3348" spans="7:8" x14ac:dyDescent="0.25">
      <c r="G3348" s="62"/>
      <c r="H3348" s="62"/>
    </row>
    <row r="3349" spans="7:8" x14ac:dyDescent="0.25">
      <c r="G3349" s="62"/>
      <c r="H3349" s="62"/>
    </row>
    <row r="3350" spans="7:8" x14ac:dyDescent="0.25">
      <c r="G3350" s="62"/>
      <c r="H3350" s="62"/>
    </row>
    <row r="3351" spans="7:8" x14ac:dyDescent="0.25">
      <c r="G3351" s="62"/>
      <c r="H3351" s="62"/>
    </row>
    <row r="3352" spans="7:8" x14ac:dyDescent="0.25">
      <c r="G3352" s="62"/>
      <c r="H3352" s="62"/>
    </row>
    <row r="3353" spans="7:8" x14ac:dyDescent="0.25">
      <c r="G3353" s="62"/>
      <c r="H3353" s="62"/>
    </row>
    <row r="3354" spans="7:8" x14ac:dyDescent="0.25">
      <c r="G3354" s="62"/>
      <c r="H3354" s="62"/>
    </row>
    <row r="3355" spans="7:8" x14ac:dyDescent="0.25">
      <c r="G3355" s="62"/>
      <c r="H3355" s="62"/>
    </row>
    <row r="3356" spans="7:8" x14ac:dyDescent="0.25">
      <c r="G3356" s="62"/>
      <c r="H3356" s="62"/>
    </row>
    <row r="3357" spans="7:8" x14ac:dyDescent="0.25">
      <c r="G3357" s="62"/>
      <c r="H3357" s="62"/>
    </row>
    <row r="3358" spans="7:8" x14ac:dyDescent="0.25">
      <c r="G3358" s="62"/>
      <c r="H3358" s="62"/>
    </row>
    <row r="3359" spans="7:8" x14ac:dyDescent="0.25">
      <c r="G3359" s="62"/>
      <c r="H3359" s="62"/>
    </row>
    <row r="3360" spans="7:8" x14ac:dyDescent="0.25">
      <c r="G3360" s="62"/>
      <c r="H3360" s="62"/>
    </row>
    <row r="3361" spans="7:8" x14ac:dyDescent="0.25">
      <c r="G3361" s="62"/>
      <c r="H3361" s="62"/>
    </row>
    <row r="3362" spans="7:8" x14ac:dyDescent="0.25">
      <c r="G3362" s="62"/>
      <c r="H3362" s="62"/>
    </row>
    <row r="3363" spans="7:8" x14ac:dyDescent="0.25">
      <c r="G3363" s="62"/>
      <c r="H3363" s="62"/>
    </row>
    <row r="3364" spans="7:8" x14ac:dyDescent="0.25">
      <c r="G3364" s="62"/>
      <c r="H3364" s="62"/>
    </row>
    <row r="3365" spans="7:8" x14ac:dyDescent="0.25">
      <c r="G3365" s="62"/>
      <c r="H3365" s="62"/>
    </row>
    <row r="3366" spans="7:8" x14ac:dyDescent="0.25">
      <c r="G3366" s="62"/>
      <c r="H3366" s="62"/>
    </row>
    <row r="3367" spans="7:8" x14ac:dyDescent="0.25">
      <c r="G3367" s="62"/>
      <c r="H3367" s="62"/>
    </row>
    <row r="3368" spans="7:8" x14ac:dyDescent="0.25">
      <c r="G3368" s="62"/>
      <c r="H3368" s="62"/>
    </row>
    <row r="3369" spans="7:8" x14ac:dyDescent="0.25">
      <c r="G3369" s="62"/>
      <c r="H3369" s="62"/>
    </row>
    <row r="3370" spans="7:8" x14ac:dyDescent="0.25">
      <c r="G3370" s="62"/>
      <c r="H3370" s="62"/>
    </row>
    <row r="3371" spans="7:8" x14ac:dyDescent="0.25">
      <c r="G3371" s="62"/>
      <c r="H3371" s="62"/>
    </row>
    <row r="3372" spans="7:8" x14ac:dyDescent="0.25">
      <c r="G3372" s="62"/>
      <c r="H3372" s="62"/>
    </row>
    <row r="3373" spans="7:8" x14ac:dyDescent="0.25">
      <c r="G3373" s="62"/>
      <c r="H3373" s="62"/>
    </row>
    <row r="3374" spans="7:8" x14ac:dyDescent="0.25">
      <c r="G3374" s="62"/>
      <c r="H3374" s="62"/>
    </row>
    <row r="3375" spans="7:8" x14ac:dyDescent="0.25">
      <c r="G3375" s="62"/>
      <c r="H3375" s="62"/>
    </row>
    <row r="3376" spans="7:8" x14ac:dyDescent="0.25">
      <c r="G3376" s="62"/>
      <c r="H3376" s="62"/>
    </row>
    <row r="3377" spans="7:8" x14ac:dyDescent="0.25">
      <c r="G3377" s="62"/>
      <c r="H3377" s="62"/>
    </row>
    <row r="3378" spans="7:8" x14ac:dyDescent="0.25">
      <c r="G3378" s="62"/>
      <c r="H3378" s="62"/>
    </row>
    <row r="3379" spans="7:8" x14ac:dyDescent="0.25">
      <c r="G3379" s="62"/>
      <c r="H3379" s="62"/>
    </row>
    <row r="3380" spans="7:8" x14ac:dyDescent="0.25">
      <c r="G3380" s="62"/>
      <c r="H3380" s="62"/>
    </row>
    <row r="3381" spans="7:8" x14ac:dyDescent="0.25">
      <c r="G3381" s="62"/>
      <c r="H3381" s="62"/>
    </row>
    <row r="3382" spans="7:8" x14ac:dyDescent="0.25">
      <c r="G3382" s="62"/>
      <c r="H3382" s="62"/>
    </row>
    <row r="3383" spans="7:8" x14ac:dyDescent="0.25">
      <c r="G3383" s="62"/>
      <c r="H3383" s="62"/>
    </row>
    <row r="3384" spans="7:8" x14ac:dyDescent="0.25">
      <c r="G3384" s="62"/>
      <c r="H3384" s="62"/>
    </row>
    <row r="3385" spans="7:8" x14ac:dyDescent="0.25">
      <c r="G3385" s="62"/>
      <c r="H3385" s="62"/>
    </row>
    <row r="3386" spans="7:8" x14ac:dyDescent="0.25">
      <c r="G3386" s="62"/>
      <c r="H3386" s="62"/>
    </row>
    <row r="3387" spans="7:8" x14ac:dyDescent="0.25">
      <c r="G3387" s="62"/>
      <c r="H3387" s="62"/>
    </row>
    <row r="3388" spans="7:8" x14ac:dyDescent="0.25">
      <c r="G3388" s="62"/>
      <c r="H3388" s="62"/>
    </row>
    <row r="3389" spans="7:8" x14ac:dyDescent="0.25">
      <c r="G3389" s="62"/>
      <c r="H3389" s="62"/>
    </row>
    <row r="3390" spans="7:8" x14ac:dyDescent="0.25">
      <c r="G3390" s="62"/>
      <c r="H3390" s="62"/>
    </row>
    <row r="3391" spans="7:8" x14ac:dyDescent="0.25">
      <c r="G3391" s="62"/>
      <c r="H3391" s="62"/>
    </row>
    <row r="3392" spans="7:8" x14ac:dyDescent="0.25">
      <c r="G3392" s="62"/>
      <c r="H3392" s="62"/>
    </row>
    <row r="3393" spans="7:8" x14ac:dyDescent="0.25">
      <c r="G3393" s="62"/>
      <c r="H3393" s="62"/>
    </row>
    <row r="3394" spans="7:8" x14ac:dyDescent="0.25">
      <c r="G3394" s="62"/>
      <c r="H3394" s="62"/>
    </row>
    <row r="3395" spans="7:8" x14ac:dyDescent="0.25">
      <c r="G3395" s="62"/>
      <c r="H3395" s="62"/>
    </row>
    <row r="3396" spans="7:8" x14ac:dyDescent="0.25">
      <c r="G3396" s="62"/>
      <c r="H3396" s="62"/>
    </row>
    <row r="3397" spans="7:8" x14ac:dyDescent="0.25">
      <c r="G3397" s="62"/>
      <c r="H3397" s="62"/>
    </row>
    <row r="3398" spans="7:8" x14ac:dyDescent="0.25">
      <c r="G3398" s="62"/>
      <c r="H3398" s="62"/>
    </row>
    <row r="3399" spans="7:8" x14ac:dyDescent="0.25">
      <c r="G3399" s="62"/>
      <c r="H3399" s="62"/>
    </row>
    <row r="3400" spans="7:8" x14ac:dyDescent="0.25">
      <c r="G3400" s="62"/>
      <c r="H3400" s="62"/>
    </row>
    <row r="3401" spans="7:8" x14ac:dyDescent="0.25">
      <c r="G3401" s="62"/>
      <c r="H3401" s="62"/>
    </row>
    <row r="3402" spans="7:8" x14ac:dyDescent="0.25">
      <c r="G3402" s="62"/>
      <c r="H3402" s="62"/>
    </row>
    <row r="3403" spans="7:8" x14ac:dyDescent="0.25">
      <c r="G3403" s="62"/>
      <c r="H3403" s="62"/>
    </row>
    <row r="3404" spans="7:8" x14ac:dyDescent="0.25">
      <c r="G3404" s="62"/>
      <c r="H3404" s="62"/>
    </row>
    <row r="3405" spans="7:8" x14ac:dyDescent="0.25">
      <c r="G3405" s="62"/>
      <c r="H3405" s="62"/>
    </row>
    <row r="3406" spans="7:8" x14ac:dyDescent="0.25">
      <c r="G3406" s="62"/>
      <c r="H3406" s="62"/>
    </row>
    <row r="3407" spans="7:8" x14ac:dyDescent="0.25">
      <c r="G3407" s="62"/>
      <c r="H3407" s="62"/>
    </row>
    <row r="3408" spans="7:8" x14ac:dyDescent="0.25">
      <c r="G3408" s="62"/>
      <c r="H3408" s="62"/>
    </row>
    <row r="3409" spans="7:8" x14ac:dyDescent="0.25">
      <c r="G3409" s="62"/>
      <c r="H3409" s="62"/>
    </row>
    <row r="3410" spans="7:8" x14ac:dyDescent="0.25">
      <c r="G3410" s="62"/>
      <c r="H3410" s="62"/>
    </row>
    <row r="3411" spans="7:8" x14ac:dyDescent="0.25">
      <c r="G3411" s="62"/>
      <c r="H3411" s="62"/>
    </row>
    <row r="3412" spans="7:8" x14ac:dyDescent="0.25">
      <c r="G3412" s="62"/>
      <c r="H3412" s="62"/>
    </row>
    <row r="3413" spans="7:8" x14ac:dyDescent="0.25">
      <c r="G3413" s="62"/>
      <c r="H3413" s="62"/>
    </row>
    <row r="3414" spans="7:8" x14ac:dyDescent="0.25">
      <c r="G3414" s="62"/>
      <c r="H3414" s="62"/>
    </row>
    <row r="3415" spans="7:8" x14ac:dyDescent="0.25">
      <c r="G3415" s="62"/>
      <c r="H3415" s="62"/>
    </row>
    <row r="3416" spans="7:8" x14ac:dyDescent="0.25">
      <c r="G3416" s="62"/>
      <c r="H3416" s="62"/>
    </row>
    <row r="3417" spans="7:8" x14ac:dyDescent="0.25">
      <c r="G3417" s="62"/>
      <c r="H3417" s="62"/>
    </row>
    <row r="3418" spans="7:8" x14ac:dyDescent="0.25">
      <c r="G3418" s="62"/>
      <c r="H3418" s="62"/>
    </row>
    <row r="3419" spans="7:8" x14ac:dyDescent="0.25">
      <c r="G3419" s="62"/>
      <c r="H3419" s="62"/>
    </row>
    <row r="3420" spans="7:8" x14ac:dyDescent="0.25">
      <c r="G3420" s="62"/>
      <c r="H3420" s="62"/>
    </row>
    <row r="3421" spans="7:8" x14ac:dyDescent="0.25">
      <c r="G3421" s="62"/>
      <c r="H3421" s="62"/>
    </row>
    <row r="3422" spans="7:8" x14ac:dyDescent="0.25">
      <c r="G3422" s="62"/>
      <c r="H3422" s="62"/>
    </row>
    <row r="3423" spans="7:8" x14ac:dyDescent="0.25">
      <c r="G3423" s="62"/>
      <c r="H3423" s="62"/>
    </row>
    <row r="3424" spans="7:8" x14ac:dyDescent="0.25">
      <c r="G3424" s="62"/>
      <c r="H3424" s="62"/>
    </row>
    <row r="3425" spans="7:8" x14ac:dyDescent="0.25">
      <c r="G3425" s="62"/>
      <c r="H3425" s="62"/>
    </row>
    <row r="3426" spans="7:8" x14ac:dyDescent="0.25">
      <c r="G3426" s="62"/>
      <c r="H3426" s="62"/>
    </row>
    <row r="3427" spans="7:8" x14ac:dyDescent="0.25">
      <c r="G3427" s="62"/>
      <c r="H3427" s="62"/>
    </row>
    <row r="3428" spans="7:8" x14ac:dyDescent="0.25">
      <c r="G3428" s="62"/>
      <c r="H3428" s="62"/>
    </row>
    <row r="3429" spans="7:8" x14ac:dyDescent="0.25">
      <c r="G3429" s="62"/>
      <c r="H3429" s="62"/>
    </row>
    <row r="3430" spans="7:8" x14ac:dyDescent="0.25">
      <c r="G3430" s="62"/>
      <c r="H3430" s="62"/>
    </row>
    <row r="3431" spans="7:8" x14ac:dyDescent="0.25">
      <c r="G3431" s="62"/>
      <c r="H3431" s="62"/>
    </row>
    <row r="3432" spans="7:8" x14ac:dyDescent="0.25">
      <c r="G3432" s="62"/>
      <c r="H3432" s="62"/>
    </row>
    <row r="3433" spans="7:8" x14ac:dyDescent="0.25">
      <c r="G3433" s="62"/>
      <c r="H3433" s="62"/>
    </row>
    <row r="3434" spans="7:8" x14ac:dyDescent="0.25">
      <c r="G3434" s="62"/>
      <c r="H3434" s="62"/>
    </row>
    <row r="3435" spans="7:8" x14ac:dyDescent="0.25">
      <c r="G3435" s="62"/>
      <c r="H3435" s="62"/>
    </row>
    <row r="3436" spans="7:8" x14ac:dyDescent="0.25">
      <c r="G3436" s="62"/>
      <c r="H3436" s="62"/>
    </row>
    <row r="3437" spans="7:8" x14ac:dyDescent="0.25">
      <c r="G3437" s="62"/>
      <c r="H3437" s="62"/>
    </row>
    <row r="3438" spans="7:8" x14ac:dyDescent="0.25">
      <c r="G3438" s="62"/>
      <c r="H3438" s="62"/>
    </row>
    <row r="3439" spans="7:8" x14ac:dyDescent="0.25">
      <c r="G3439" s="62"/>
      <c r="H3439" s="62"/>
    </row>
    <row r="3440" spans="7:8" x14ac:dyDescent="0.25">
      <c r="G3440" s="62"/>
      <c r="H3440" s="62"/>
    </row>
    <row r="3441" spans="7:8" x14ac:dyDescent="0.25">
      <c r="G3441" s="62"/>
      <c r="H3441" s="62"/>
    </row>
    <row r="3442" spans="7:8" x14ac:dyDescent="0.25">
      <c r="G3442" s="62"/>
      <c r="H3442" s="62"/>
    </row>
    <row r="3443" spans="7:8" x14ac:dyDescent="0.25">
      <c r="G3443" s="62"/>
      <c r="H3443" s="62"/>
    </row>
    <row r="3444" spans="7:8" x14ac:dyDescent="0.25">
      <c r="G3444" s="62"/>
      <c r="H3444" s="62"/>
    </row>
    <row r="3445" spans="7:8" x14ac:dyDescent="0.25">
      <c r="G3445" s="62"/>
      <c r="H3445" s="62"/>
    </row>
    <row r="3446" spans="7:8" x14ac:dyDescent="0.25">
      <c r="G3446" s="62"/>
      <c r="H3446" s="62"/>
    </row>
    <row r="3447" spans="7:8" x14ac:dyDescent="0.25">
      <c r="G3447" s="62"/>
      <c r="H3447" s="62"/>
    </row>
    <row r="3448" spans="7:8" x14ac:dyDescent="0.25">
      <c r="G3448" s="62"/>
      <c r="H3448" s="62"/>
    </row>
    <row r="3449" spans="7:8" x14ac:dyDescent="0.25">
      <c r="G3449" s="62"/>
      <c r="H3449" s="62"/>
    </row>
    <row r="3450" spans="7:8" x14ac:dyDescent="0.25">
      <c r="G3450" s="62"/>
      <c r="H3450" s="62"/>
    </row>
    <row r="3451" spans="7:8" x14ac:dyDescent="0.25">
      <c r="G3451" s="62"/>
      <c r="H3451" s="62"/>
    </row>
    <row r="3452" spans="7:8" x14ac:dyDescent="0.25">
      <c r="G3452" s="62"/>
      <c r="H3452" s="62"/>
    </row>
    <row r="3453" spans="7:8" x14ac:dyDescent="0.25">
      <c r="G3453" s="62"/>
      <c r="H3453" s="62"/>
    </row>
    <row r="3454" spans="7:8" x14ac:dyDescent="0.25">
      <c r="G3454" s="62"/>
      <c r="H3454" s="62"/>
    </row>
    <row r="3455" spans="7:8" x14ac:dyDescent="0.25">
      <c r="G3455" s="62"/>
      <c r="H3455" s="62"/>
    </row>
    <row r="3456" spans="7:8" x14ac:dyDescent="0.25">
      <c r="G3456" s="62"/>
      <c r="H3456" s="62"/>
    </row>
    <row r="3457" spans="7:8" x14ac:dyDescent="0.25">
      <c r="G3457" s="62"/>
      <c r="H3457" s="62"/>
    </row>
    <row r="3458" spans="7:8" x14ac:dyDescent="0.25">
      <c r="G3458" s="62"/>
      <c r="H3458" s="62"/>
    </row>
    <row r="3459" spans="7:8" x14ac:dyDescent="0.25">
      <c r="G3459" s="62"/>
      <c r="H3459" s="62"/>
    </row>
    <row r="3460" spans="7:8" x14ac:dyDescent="0.25">
      <c r="G3460" s="62"/>
      <c r="H3460" s="62"/>
    </row>
    <row r="3461" spans="7:8" x14ac:dyDescent="0.25">
      <c r="G3461" s="62"/>
      <c r="H3461" s="62"/>
    </row>
    <row r="3462" spans="7:8" x14ac:dyDescent="0.25">
      <c r="G3462" s="62"/>
      <c r="H3462" s="62"/>
    </row>
    <row r="3463" spans="7:8" x14ac:dyDescent="0.25">
      <c r="G3463" s="62"/>
      <c r="H3463" s="62"/>
    </row>
    <row r="3464" spans="7:8" x14ac:dyDescent="0.25">
      <c r="G3464" s="62"/>
      <c r="H3464" s="62"/>
    </row>
    <row r="3465" spans="7:8" x14ac:dyDescent="0.25">
      <c r="G3465" s="62"/>
      <c r="H3465" s="62"/>
    </row>
    <row r="3466" spans="7:8" x14ac:dyDescent="0.25">
      <c r="G3466" s="62"/>
      <c r="H3466" s="62"/>
    </row>
    <row r="3467" spans="7:8" x14ac:dyDescent="0.25">
      <c r="G3467" s="62"/>
      <c r="H3467" s="62"/>
    </row>
    <row r="3468" spans="7:8" x14ac:dyDescent="0.25">
      <c r="G3468" s="62"/>
      <c r="H3468" s="62"/>
    </row>
    <row r="3469" spans="7:8" x14ac:dyDescent="0.25">
      <c r="G3469" s="62"/>
      <c r="H3469" s="62"/>
    </row>
    <row r="3470" spans="7:8" x14ac:dyDescent="0.25">
      <c r="G3470" s="62"/>
      <c r="H3470" s="62"/>
    </row>
    <row r="3471" spans="7:8" x14ac:dyDescent="0.25">
      <c r="G3471" s="62"/>
      <c r="H3471" s="62"/>
    </row>
    <row r="3472" spans="7:8" x14ac:dyDescent="0.25">
      <c r="G3472" s="62"/>
      <c r="H3472" s="62"/>
    </row>
    <row r="3473" spans="7:8" x14ac:dyDescent="0.25">
      <c r="G3473" s="62"/>
      <c r="H3473" s="62"/>
    </row>
    <row r="3474" spans="7:8" x14ac:dyDescent="0.25">
      <c r="G3474" s="62"/>
      <c r="H3474" s="62"/>
    </row>
    <row r="3475" spans="7:8" x14ac:dyDescent="0.25">
      <c r="G3475" s="62"/>
      <c r="H3475" s="62"/>
    </row>
    <row r="3476" spans="7:8" x14ac:dyDescent="0.25">
      <c r="G3476" s="62"/>
      <c r="H3476" s="62"/>
    </row>
    <row r="3477" spans="7:8" x14ac:dyDescent="0.25">
      <c r="G3477" s="62"/>
      <c r="H3477" s="62"/>
    </row>
    <row r="3478" spans="7:8" x14ac:dyDescent="0.25">
      <c r="G3478" s="62"/>
      <c r="H3478" s="62"/>
    </row>
    <row r="3479" spans="7:8" x14ac:dyDescent="0.25">
      <c r="G3479" s="62"/>
      <c r="H3479" s="62"/>
    </row>
    <row r="3480" spans="7:8" x14ac:dyDescent="0.25">
      <c r="G3480" s="62"/>
      <c r="H3480" s="62"/>
    </row>
    <row r="3481" spans="7:8" x14ac:dyDescent="0.25">
      <c r="G3481" s="62"/>
      <c r="H3481" s="62"/>
    </row>
    <row r="3482" spans="7:8" x14ac:dyDescent="0.25">
      <c r="G3482" s="62"/>
      <c r="H3482" s="62"/>
    </row>
    <row r="3483" spans="7:8" x14ac:dyDescent="0.25">
      <c r="G3483" s="62"/>
      <c r="H3483" s="62"/>
    </row>
    <row r="3484" spans="7:8" x14ac:dyDescent="0.25">
      <c r="G3484" s="62"/>
      <c r="H3484" s="62"/>
    </row>
    <row r="3485" spans="7:8" x14ac:dyDescent="0.25">
      <c r="G3485" s="62"/>
      <c r="H3485" s="62"/>
    </row>
    <row r="3486" spans="7:8" x14ac:dyDescent="0.25">
      <c r="G3486" s="62"/>
      <c r="H3486" s="62"/>
    </row>
    <row r="3487" spans="7:8" x14ac:dyDescent="0.25">
      <c r="G3487" s="62"/>
      <c r="H3487" s="62"/>
    </row>
    <row r="3488" spans="7:8" x14ac:dyDescent="0.25">
      <c r="G3488" s="62"/>
      <c r="H3488" s="62"/>
    </row>
    <row r="3489" spans="7:8" x14ac:dyDescent="0.25">
      <c r="G3489" s="62"/>
      <c r="H3489" s="62"/>
    </row>
    <row r="3490" spans="7:8" x14ac:dyDescent="0.25">
      <c r="G3490" s="62"/>
      <c r="H3490" s="62"/>
    </row>
    <row r="3491" spans="7:8" x14ac:dyDescent="0.25">
      <c r="G3491" s="62"/>
      <c r="H3491" s="62"/>
    </row>
    <row r="3492" spans="7:8" x14ac:dyDescent="0.25">
      <c r="G3492" s="62"/>
      <c r="H3492" s="62"/>
    </row>
    <row r="3493" spans="7:8" x14ac:dyDescent="0.25">
      <c r="G3493" s="62"/>
      <c r="H3493" s="62"/>
    </row>
    <row r="3494" spans="7:8" x14ac:dyDescent="0.25">
      <c r="G3494" s="62"/>
      <c r="H3494" s="62"/>
    </row>
    <row r="3495" spans="7:8" x14ac:dyDescent="0.25">
      <c r="G3495" s="62"/>
      <c r="H3495" s="62"/>
    </row>
    <row r="3496" spans="7:8" x14ac:dyDescent="0.25">
      <c r="G3496" s="62"/>
      <c r="H3496" s="62"/>
    </row>
    <row r="3497" spans="7:8" x14ac:dyDescent="0.25">
      <c r="G3497" s="62"/>
      <c r="H3497" s="62"/>
    </row>
    <row r="3498" spans="7:8" x14ac:dyDescent="0.25">
      <c r="G3498" s="62"/>
      <c r="H3498" s="62"/>
    </row>
    <row r="3499" spans="7:8" x14ac:dyDescent="0.25">
      <c r="G3499" s="62"/>
      <c r="H3499" s="62"/>
    </row>
    <row r="3500" spans="7:8" x14ac:dyDescent="0.25">
      <c r="G3500" s="62"/>
      <c r="H3500" s="62"/>
    </row>
    <row r="3501" spans="7:8" x14ac:dyDescent="0.25">
      <c r="G3501" s="62"/>
      <c r="H3501" s="62"/>
    </row>
    <row r="3502" spans="7:8" x14ac:dyDescent="0.25">
      <c r="G3502" s="62"/>
      <c r="H3502" s="62"/>
    </row>
    <row r="3503" spans="7:8" x14ac:dyDescent="0.25">
      <c r="G3503" s="62"/>
      <c r="H3503" s="62"/>
    </row>
    <row r="3504" spans="7:8" x14ac:dyDescent="0.25">
      <c r="G3504" s="62"/>
      <c r="H3504" s="62"/>
    </row>
    <row r="3505" spans="7:8" x14ac:dyDescent="0.25">
      <c r="G3505" s="62"/>
      <c r="H3505" s="62"/>
    </row>
    <row r="3506" spans="7:8" x14ac:dyDescent="0.25">
      <c r="G3506" s="62"/>
      <c r="H3506" s="62"/>
    </row>
    <row r="3507" spans="7:8" x14ac:dyDescent="0.25">
      <c r="G3507" s="62"/>
      <c r="H3507" s="62"/>
    </row>
    <row r="3508" spans="7:8" x14ac:dyDescent="0.25">
      <c r="G3508" s="62"/>
      <c r="H3508" s="62"/>
    </row>
    <row r="3509" spans="7:8" x14ac:dyDescent="0.25">
      <c r="G3509" s="62"/>
      <c r="H3509" s="62"/>
    </row>
    <row r="3510" spans="7:8" x14ac:dyDescent="0.25">
      <c r="G3510" s="62"/>
      <c r="H3510" s="62"/>
    </row>
    <row r="3511" spans="7:8" x14ac:dyDescent="0.25">
      <c r="G3511" s="62"/>
      <c r="H3511" s="62"/>
    </row>
    <row r="3512" spans="7:8" x14ac:dyDescent="0.25">
      <c r="G3512" s="62"/>
      <c r="H3512" s="62"/>
    </row>
    <row r="3513" spans="7:8" x14ac:dyDescent="0.25">
      <c r="G3513" s="62"/>
      <c r="H3513" s="62"/>
    </row>
    <row r="3514" spans="7:8" x14ac:dyDescent="0.25">
      <c r="G3514" s="62"/>
      <c r="H3514" s="62"/>
    </row>
    <row r="3515" spans="7:8" x14ac:dyDescent="0.25">
      <c r="G3515" s="62"/>
      <c r="H3515" s="62"/>
    </row>
    <row r="3516" spans="7:8" x14ac:dyDescent="0.25">
      <c r="G3516" s="62"/>
      <c r="H3516" s="62"/>
    </row>
    <row r="3517" spans="7:8" x14ac:dyDescent="0.25">
      <c r="G3517" s="62"/>
      <c r="H3517" s="62"/>
    </row>
    <row r="3518" spans="7:8" x14ac:dyDescent="0.25">
      <c r="G3518" s="62"/>
      <c r="H3518" s="62"/>
    </row>
    <row r="3519" spans="7:8" x14ac:dyDescent="0.25">
      <c r="G3519" s="62"/>
      <c r="H3519" s="62"/>
    </row>
    <row r="3520" spans="7:8" x14ac:dyDescent="0.25">
      <c r="G3520" s="62"/>
      <c r="H3520" s="62"/>
    </row>
    <row r="3521" spans="7:8" x14ac:dyDescent="0.25">
      <c r="G3521" s="62"/>
      <c r="H3521" s="62"/>
    </row>
    <row r="3522" spans="7:8" x14ac:dyDescent="0.25">
      <c r="G3522" s="62"/>
      <c r="H3522" s="62"/>
    </row>
    <row r="3523" spans="7:8" x14ac:dyDescent="0.25">
      <c r="G3523" s="62"/>
      <c r="H3523" s="62"/>
    </row>
    <row r="3524" spans="7:8" x14ac:dyDescent="0.25">
      <c r="G3524" s="62"/>
      <c r="H3524" s="62"/>
    </row>
    <row r="3525" spans="7:8" x14ac:dyDescent="0.25">
      <c r="G3525" s="62"/>
      <c r="H3525" s="62"/>
    </row>
    <row r="3526" spans="7:8" x14ac:dyDescent="0.25">
      <c r="G3526" s="62"/>
      <c r="H3526" s="62"/>
    </row>
    <row r="3527" spans="7:8" x14ac:dyDescent="0.25">
      <c r="G3527" s="62"/>
      <c r="H3527" s="62"/>
    </row>
    <row r="3528" spans="7:8" x14ac:dyDescent="0.25">
      <c r="G3528" s="62"/>
      <c r="H3528" s="62"/>
    </row>
    <row r="3529" spans="7:8" x14ac:dyDescent="0.25">
      <c r="G3529" s="62"/>
      <c r="H3529" s="62"/>
    </row>
    <row r="3530" spans="7:8" x14ac:dyDescent="0.25">
      <c r="G3530" s="62"/>
      <c r="H3530" s="62"/>
    </row>
    <row r="3531" spans="7:8" x14ac:dyDescent="0.25">
      <c r="G3531" s="62"/>
      <c r="H3531" s="62"/>
    </row>
    <row r="3532" spans="7:8" x14ac:dyDescent="0.25">
      <c r="G3532" s="62"/>
      <c r="H3532" s="62"/>
    </row>
    <row r="3533" spans="7:8" x14ac:dyDescent="0.25">
      <c r="G3533" s="62"/>
      <c r="H3533" s="62"/>
    </row>
    <row r="3534" spans="7:8" x14ac:dyDescent="0.25">
      <c r="G3534" s="62"/>
      <c r="H3534" s="62"/>
    </row>
    <row r="3535" spans="7:8" x14ac:dyDescent="0.25">
      <c r="G3535" s="62"/>
      <c r="H3535" s="62"/>
    </row>
    <row r="3536" spans="7:8" x14ac:dyDescent="0.25">
      <c r="G3536" s="62"/>
      <c r="H3536" s="62"/>
    </row>
    <row r="3537" spans="7:8" x14ac:dyDescent="0.25">
      <c r="G3537" s="62"/>
      <c r="H3537" s="62"/>
    </row>
    <row r="3538" spans="7:8" x14ac:dyDescent="0.25">
      <c r="G3538" s="62"/>
      <c r="H3538" s="62"/>
    </row>
    <row r="3539" spans="7:8" x14ac:dyDescent="0.25">
      <c r="G3539" s="62"/>
      <c r="H3539" s="62"/>
    </row>
    <row r="3540" spans="7:8" x14ac:dyDescent="0.25">
      <c r="G3540" s="62"/>
      <c r="H3540" s="62"/>
    </row>
    <row r="3541" spans="7:8" x14ac:dyDescent="0.25">
      <c r="G3541" s="62"/>
      <c r="H3541" s="62"/>
    </row>
    <row r="3542" spans="7:8" x14ac:dyDescent="0.25">
      <c r="G3542" s="62"/>
      <c r="H3542" s="62"/>
    </row>
    <row r="3543" spans="7:8" x14ac:dyDescent="0.25">
      <c r="G3543" s="62"/>
      <c r="H3543" s="62"/>
    </row>
    <row r="3544" spans="7:8" x14ac:dyDescent="0.25">
      <c r="G3544" s="62"/>
      <c r="H3544" s="62"/>
    </row>
    <row r="3545" spans="7:8" x14ac:dyDescent="0.25">
      <c r="G3545" s="62"/>
      <c r="H3545" s="62"/>
    </row>
    <row r="3546" spans="7:8" x14ac:dyDescent="0.25">
      <c r="G3546" s="62"/>
      <c r="H3546" s="62"/>
    </row>
    <row r="3547" spans="7:8" x14ac:dyDescent="0.25">
      <c r="G3547" s="62"/>
      <c r="H3547" s="62"/>
    </row>
    <row r="3548" spans="7:8" x14ac:dyDescent="0.25">
      <c r="G3548" s="62"/>
      <c r="H3548" s="62"/>
    </row>
    <row r="3549" spans="7:8" x14ac:dyDescent="0.25">
      <c r="G3549" s="62"/>
      <c r="H3549" s="62"/>
    </row>
    <row r="3550" spans="7:8" x14ac:dyDescent="0.25">
      <c r="G3550" s="62"/>
      <c r="H3550" s="62"/>
    </row>
    <row r="3551" spans="7:8" x14ac:dyDescent="0.25">
      <c r="G3551" s="62"/>
      <c r="H3551" s="62"/>
    </row>
    <row r="3552" spans="7:8" x14ac:dyDescent="0.25">
      <c r="G3552" s="62"/>
      <c r="H3552" s="62"/>
    </row>
    <row r="3553" spans="7:8" x14ac:dyDescent="0.25">
      <c r="G3553" s="62"/>
      <c r="H3553" s="62"/>
    </row>
    <row r="3554" spans="7:8" x14ac:dyDescent="0.25">
      <c r="G3554" s="62"/>
      <c r="H3554" s="62"/>
    </row>
    <row r="3555" spans="7:8" x14ac:dyDescent="0.25">
      <c r="G3555" s="62"/>
      <c r="H3555" s="62"/>
    </row>
    <row r="3556" spans="7:8" x14ac:dyDescent="0.25">
      <c r="G3556" s="62"/>
      <c r="H3556" s="62"/>
    </row>
    <row r="3557" spans="7:8" x14ac:dyDescent="0.25">
      <c r="G3557" s="62"/>
      <c r="H3557" s="62"/>
    </row>
    <row r="3558" spans="7:8" x14ac:dyDescent="0.25">
      <c r="G3558" s="62"/>
      <c r="H3558" s="62"/>
    </row>
    <row r="3559" spans="7:8" x14ac:dyDescent="0.25">
      <c r="G3559" s="62"/>
      <c r="H3559" s="62"/>
    </row>
    <row r="3560" spans="7:8" x14ac:dyDescent="0.25">
      <c r="G3560" s="62"/>
      <c r="H3560" s="62"/>
    </row>
    <row r="3561" spans="7:8" x14ac:dyDescent="0.25">
      <c r="G3561" s="62"/>
      <c r="H3561" s="62"/>
    </row>
    <row r="3562" spans="7:8" x14ac:dyDescent="0.25">
      <c r="G3562" s="62"/>
      <c r="H3562" s="62"/>
    </row>
    <row r="3563" spans="7:8" x14ac:dyDescent="0.25">
      <c r="G3563" s="62"/>
      <c r="H3563" s="62"/>
    </row>
    <row r="3564" spans="7:8" x14ac:dyDescent="0.25">
      <c r="G3564" s="62"/>
      <c r="H3564" s="62"/>
    </row>
    <row r="3565" spans="7:8" x14ac:dyDescent="0.25">
      <c r="G3565" s="62"/>
      <c r="H3565" s="62"/>
    </row>
    <row r="3566" spans="7:8" x14ac:dyDescent="0.25">
      <c r="G3566" s="62"/>
      <c r="H3566" s="62"/>
    </row>
    <row r="3567" spans="7:8" x14ac:dyDescent="0.25">
      <c r="G3567" s="62"/>
      <c r="H3567" s="62"/>
    </row>
    <row r="3568" spans="7:8" x14ac:dyDescent="0.25">
      <c r="G3568" s="62"/>
      <c r="H3568" s="62"/>
    </row>
    <row r="3569" spans="7:8" x14ac:dyDescent="0.25">
      <c r="G3569" s="62"/>
      <c r="H3569" s="62"/>
    </row>
    <row r="3570" spans="7:8" x14ac:dyDescent="0.25">
      <c r="G3570" s="62"/>
      <c r="H3570" s="62"/>
    </row>
    <row r="3571" spans="7:8" x14ac:dyDescent="0.25">
      <c r="G3571" s="62"/>
      <c r="H3571" s="62"/>
    </row>
    <row r="3572" spans="7:8" x14ac:dyDescent="0.25">
      <c r="G3572" s="62"/>
      <c r="H3572" s="62"/>
    </row>
    <row r="3573" spans="7:8" x14ac:dyDescent="0.25">
      <c r="G3573" s="62"/>
      <c r="H3573" s="62"/>
    </row>
    <row r="3574" spans="7:8" x14ac:dyDescent="0.25">
      <c r="G3574" s="62"/>
      <c r="H3574" s="62"/>
    </row>
    <row r="3575" spans="7:8" x14ac:dyDescent="0.25">
      <c r="G3575" s="62"/>
      <c r="H3575" s="62"/>
    </row>
    <row r="3576" spans="7:8" x14ac:dyDescent="0.25">
      <c r="G3576" s="62"/>
      <c r="H3576" s="62"/>
    </row>
    <row r="3577" spans="7:8" x14ac:dyDescent="0.25">
      <c r="G3577" s="62"/>
      <c r="H3577" s="62"/>
    </row>
    <row r="3578" spans="7:8" x14ac:dyDescent="0.25">
      <c r="G3578" s="62"/>
      <c r="H3578" s="62"/>
    </row>
    <row r="3579" spans="7:8" x14ac:dyDescent="0.25">
      <c r="G3579" s="62"/>
      <c r="H3579" s="62"/>
    </row>
    <row r="3580" spans="7:8" x14ac:dyDescent="0.25">
      <c r="G3580" s="62"/>
      <c r="H3580" s="62"/>
    </row>
    <row r="3581" spans="7:8" x14ac:dyDescent="0.25">
      <c r="G3581" s="62"/>
      <c r="H3581" s="62"/>
    </row>
    <row r="3582" spans="7:8" x14ac:dyDescent="0.25">
      <c r="G3582" s="62"/>
      <c r="H3582" s="62"/>
    </row>
    <row r="3583" spans="7:8" x14ac:dyDescent="0.25">
      <c r="G3583" s="62"/>
      <c r="H3583" s="62"/>
    </row>
    <row r="3584" spans="7:8" x14ac:dyDescent="0.25">
      <c r="G3584" s="62"/>
      <c r="H3584" s="62"/>
    </row>
    <row r="3585" spans="7:8" x14ac:dyDescent="0.25">
      <c r="G3585" s="62"/>
      <c r="H3585" s="62"/>
    </row>
    <row r="3586" spans="7:8" x14ac:dyDescent="0.25">
      <c r="G3586" s="62"/>
      <c r="H3586" s="62"/>
    </row>
    <row r="3587" spans="7:8" x14ac:dyDescent="0.25">
      <c r="G3587" s="62"/>
      <c r="H3587" s="62"/>
    </row>
    <row r="3588" spans="7:8" x14ac:dyDescent="0.25">
      <c r="G3588" s="62"/>
      <c r="H3588" s="62"/>
    </row>
    <row r="3589" spans="7:8" x14ac:dyDescent="0.25">
      <c r="G3589" s="62"/>
      <c r="H3589" s="62"/>
    </row>
    <row r="3590" spans="7:8" x14ac:dyDescent="0.25">
      <c r="G3590" s="62"/>
      <c r="H3590" s="62"/>
    </row>
    <row r="3591" spans="7:8" x14ac:dyDescent="0.25">
      <c r="G3591" s="62"/>
      <c r="H3591" s="62"/>
    </row>
    <row r="3592" spans="7:8" x14ac:dyDescent="0.25">
      <c r="G3592" s="62"/>
      <c r="H3592" s="62"/>
    </row>
    <row r="3593" spans="7:8" x14ac:dyDescent="0.25">
      <c r="G3593" s="62"/>
      <c r="H3593" s="62"/>
    </row>
    <row r="3594" spans="7:8" x14ac:dyDescent="0.25">
      <c r="G3594" s="62"/>
      <c r="H3594" s="62"/>
    </row>
    <row r="3595" spans="7:8" x14ac:dyDescent="0.25">
      <c r="G3595" s="62"/>
      <c r="H3595" s="62"/>
    </row>
    <row r="3596" spans="7:8" x14ac:dyDescent="0.25">
      <c r="G3596" s="62"/>
      <c r="H3596" s="62"/>
    </row>
    <row r="3597" spans="7:8" x14ac:dyDescent="0.25">
      <c r="G3597" s="62"/>
      <c r="H3597" s="62"/>
    </row>
    <row r="3598" spans="7:8" x14ac:dyDescent="0.25">
      <c r="G3598" s="62"/>
      <c r="H3598" s="62"/>
    </row>
    <row r="3599" spans="7:8" x14ac:dyDescent="0.25">
      <c r="G3599" s="62"/>
      <c r="H3599" s="62"/>
    </row>
    <row r="3600" spans="7:8" x14ac:dyDescent="0.25">
      <c r="G3600" s="62"/>
      <c r="H3600" s="62"/>
    </row>
    <row r="3601" spans="7:8" x14ac:dyDescent="0.25">
      <c r="G3601" s="62"/>
      <c r="H3601" s="62"/>
    </row>
    <row r="3602" spans="7:8" x14ac:dyDescent="0.25">
      <c r="G3602" s="62"/>
      <c r="H3602" s="62"/>
    </row>
    <row r="3603" spans="7:8" x14ac:dyDescent="0.25">
      <c r="G3603" s="62"/>
      <c r="H3603" s="62"/>
    </row>
    <row r="3604" spans="7:8" x14ac:dyDescent="0.25">
      <c r="G3604" s="62"/>
      <c r="H3604" s="62"/>
    </row>
    <row r="3605" spans="7:8" x14ac:dyDescent="0.25">
      <c r="G3605" s="62"/>
      <c r="H3605" s="62"/>
    </row>
    <row r="3606" spans="7:8" x14ac:dyDescent="0.25">
      <c r="G3606" s="62"/>
      <c r="H3606" s="62"/>
    </row>
    <row r="3607" spans="7:8" x14ac:dyDescent="0.25">
      <c r="G3607" s="62"/>
      <c r="H3607" s="62"/>
    </row>
    <row r="3608" spans="7:8" x14ac:dyDescent="0.25">
      <c r="G3608" s="62"/>
      <c r="H3608" s="62"/>
    </row>
    <row r="3609" spans="7:8" x14ac:dyDescent="0.25">
      <c r="G3609" s="62"/>
      <c r="H3609" s="62"/>
    </row>
    <row r="3610" spans="7:8" x14ac:dyDescent="0.25">
      <c r="G3610" s="62"/>
      <c r="H3610" s="62"/>
    </row>
    <row r="3611" spans="7:8" x14ac:dyDescent="0.25">
      <c r="G3611" s="62"/>
      <c r="H3611" s="62"/>
    </row>
    <row r="3612" spans="7:8" x14ac:dyDescent="0.25">
      <c r="G3612" s="62"/>
      <c r="H3612" s="62"/>
    </row>
    <row r="3613" spans="7:8" x14ac:dyDescent="0.25">
      <c r="G3613" s="62"/>
      <c r="H3613" s="62"/>
    </row>
    <row r="3614" spans="7:8" x14ac:dyDescent="0.25">
      <c r="G3614" s="62"/>
      <c r="H3614" s="62"/>
    </row>
    <row r="3615" spans="7:8" x14ac:dyDescent="0.25">
      <c r="G3615" s="62"/>
      <c r="H3615" s="62"/>
    </row>
    <row r="3616" spans="7:8" x14ac:dyDescent="0.25">
      <c r="G3616" s="62"/>
      <c r="H3616" s="62"/>
    </row>
    <row r="3617" spans="7:8" x14ac:dyDescent="0.25">
      <c r="G3617" s="62"/>
      <c r="H3617" s="62"/>
    </row>
    <row r="3618" spans="7:8" x14ac:dyDescent="0.25">
      <c r="G3618" s="62"/>
      <c r="H3618" s="62"/>
    </row>
    <row r="3619" spans="7:8" x14ac:dyDescent="0.25">
      <c r="G3619" s="62"/>
      <c r="H3619" s="62"/>
    </row>
    <row r="3620" spans="7:8" x14ac:dyDescent="0.25">
      <c r="G3620" s="62"/>
      <c r="H3620" s="62"/>
    </row>
    <row r="3621" spans="7:8" x14ac:dyDescent="0.25">
      <c r="G3621" s="62"/>
      <c r="H3621" s="62"/>
    </row>
    <row r="3622" spans="7:8" x14ac:dyDescent="0.25">
      <c r="G3622" s="62"/>
      <c r="H3622" s="62"/>
    </row>
    <row r="3623" spans="7:8" x14ac:dyDescent="0.25">
      <c r="G3623" s="62"/>
      <c r="H3623" s="62"/>
    </row>
    <row r="3624" spans="7:8" x14ac:dyDescent="0.25">
      <c r="G3624" s="62"/>
      <c r="H3624" s="62"/>
    </row>
    <row r="3625" spans="7:8" x14ac:dyDescent="0.25">
      <c r="G3625" s="62"/>
      <c r="H3625" s="62"/>
    </row>
    <row r="3626" spans="7:8" x14ac:dyDescent="0.25">
      <c r="G3626" s="62"/>
      <c r="H3626" s="62"/>
    </row>
    <row r="3627" spans="7:8" x14ac:dyDescent="0.25">
      <c r="G3627" s="62"/>
      <c r="H3627" s="62"/>
    </row>
    <row r="3628" spans="7:8" x14ac:dyDescent="0.25">
      <c r="G3628" s="62"/>
      <c r="H3628" s="62"/>
    </row>
    <row r="3629" spans="7:8" x14ac:dyDescent="0.25">
      <c r="G3629" s="62"/>
      <c r="H3629" s="62"/>
    </row>
    <row r="3630" spans="7:8" x14ac:dyDescent="0.25">
      <c r="G3630" s="62"/>
      <c r="H3630" s="62"/>
    </row>
    <row r="3631" spans="7:8" x14ac:dyDescent="0.25">
      <c r="G3631" s="62"/>
      <c r="H3631" s="62"/>
    </row>
    <row r="3632" spans="7:8" x14ac:dyDescent="0.25">
      <c r="G3632" s="62"/>
      <c r="H3632" s="62"/>
    </row>
    <row r="3633" spans="7:8" x14ac:dyDescent="0.25">
      <c r="G3633" s="62"/>
      <c r="H3633" s="62"/>
    </row>
    <row r="3634" spans="7:8" x14ac:dyDescent="0.25">
      <c r="G3634" s="62"/>
      <c r="H3634" s="62"/>
    </row>
    <row r="3635" spans="7:8" x14ac:dyDescent="0.25">
      <c r="G3635" s="62"/>
      <c r="H3635" s="62"/>
    </row>
    <row r="3636" spans="7:8" x14ac:dyDescent="0.25">
      <c r="G3636" s="62"/>
      <c r="H3636" s="62"/>
    </row>
    <row r="3637" spans="7:8" x14ac:dyDescent="0.25">
      <c r="G3637" s="62"/>
      <c r="H3637" s="62"/>
    </row>
    <row r="3638" spans="7:8" x14ac:dyDescent="0.25">
      <c r="G3638" s="62"/>
      <c r="H3638" s="62"/>
    </row>
    <row r="3639" spans="7:8" x14ac:dyDescent="0.25">
      <c r="G3639" s="62"/>
      <c r="H3639" s="62"/>
    </row>
    <row r="3640" spans="7:8" x14ac:dyDescent="0.25">
      <c r="G3640" s="62"/>
      <c r="H3640" s="62"/>
    </row>
    <row r="3641" spans="7:8" x14ac:dyDescent="0.25">
      <c r="G3641" s="62"/>
      <c r="H3641" s="62"/>
    </row>
    <row r="3642" spans="7:8" x14ac:dyDescent="0.25">
      <c r="G3642" s="62"/>
      <c r="H3642" s="62"/>
    </row>
    <row r="3643" spans="7:8" x14ac:dyDescent="0.25">
      <c r="G3643" s="62"/>
      <c r="H3643" s="62"/>
    </row>
    <row r="3644" spans="7:8" x14ac:dyDescent="0.25">
      <c r="G3644" s="62"/>
      <c r="H3644" s="62"/>
    </row>
    <row r="3645" spans="7:8" x14ac:dyDescent="0.25">
      <c r="G3645" s="62"/>
      <c r="H3645" s="62"/>
    </row>
    <row r="3646" spans="7:8" x14ac:dyDescent="0.25">
      <c r="G3646" s="62"/>
      <c r="H3646" s="62"/>
    </row>
    <row r="3647" spans="7:8" x14ac:dyDescent="0.25">
      <c r="G3647" s="62"/>
      <c r="H3647" s="62"/>
    </row>
    <row r="3648" spans="7:8" x14ac:dyDescent="0.25">
      <c r="G3648" s="62"/>
      <c r="H3648" s="62"/>
    </row>
    <row r="3649" spans="7:8" x14ac:dyDescent="0.25">
      <c r="G3649" s="62"/>
      <c r="H3649" s="62"/>
    </row>
    <row r="3650" spans="7:8" x14ac:dyDescent="0.25">
      <c r="G3650" s="62"/>
      <c r="H3650" s="62"/>
    </row>
    <row r="3651" spans="7:8" x14ac:dyDescent="0.25">
      <c r="G3651" s="62"/>
      <c r="H3651" s="62"/>
    </row>
    <row r="3652" spans="7:8" x14ac:dyDescent="0.25">
      <c r="G3652" s="62"/>
      <c r="H3652" s="62"/>
    </row>
    <row r="3653" spans="7:8" x14ac:dyDescent="0.25">
      <c r="G3653" s="62"/>
      <c r="H3653" s="62"/>
    </row>
    <row r="3654" spans="7:8" x14ac:dyDescent="0.25">
      <c r="G3654" s="62"/>
      <c r="H3654" s="62"/>
    </row>
    <row r="3655" spans="7:8" x14ac:dyDescent="0.25">
      <c r="G3655" s="62"/>
      <c r="H3655" s="62"/>
    </row>
    <row r="3656" spans="7:8" x14ac:dyDescent="0.25">
      <c r="G3656" s="62"/>
      <c r="H3656" s="62"/>
    </row>
    <row r="3657" spans="7:8" x14ac:dyDescent="0.25">
      <c r="G3657" s="62"/>
      <c r="H3657" s="62"/>
    </row>
    <row r="3658" spans="7:8" x14ac:dyDescent="0.25">
      <c r="G3658" s="62"/>
      <c r="H3658" s="62"/>
    </row>
    <row r="3659" spans="7:8" x14ac:dyDescent="0.25">
      <c r="G3659" s="62"/>
      <c r="H3659" s="62"/>
    </row>
    <row r="3660" spans="7:8" x14ac:dyDescent="0.25">
      <c r="G3660" s="62"/>
      <c r="H3660" s="62"/>
    </row>
    <row r="3661" spans="7:8" x14ac:dyDescent="0.25">
      <c r="G3661" s="62"/>
      <c r="H3661" s="62"/>
    </row>
    <row r="3662" spans="7:8" x14ac:dyDescent="0.25">
      <c r="G3662" s="62"/>
      <c r="H3662" s="62"/>
    </row>
    <row r="3663" spans="7:8" x14ac:dyDescent="0.25">
      <c r="G3663" s="62"/>
      <c r="H3663" s="62"/>
    </row>
    <row r="3664" spans="7:8" x14ac:dyDescent="0.25">
      <c r="G3664" s="62"/>
      <c r="H3664" s="62"/>
    </row>
    <row r="3665" spans="7:8" x14ac:dyDescent="0.25">
      <c r="G3665" s="62"/>
      <c r="H3665" s="62"/>
    </row>
    <row r="3666" spans="7:8" x14ac:dyDescent="0.25">
      <c r="G3666" s="62"/>
      <c r="H3666" s="62"/>
    </row>
    <row r="3667" spans="7:8" x14ac:dyDescent="0.25">
      <c r="G3667" s="62"/>
      <c r="H3667" s="62"/>
    </row>
    <row r="3668" spans="7:8" x14ac:dyDescent="0.25">
      <c r="G3668" s="62"/>
      <c r="H3668" s="62"/>
    </row>
    <row r="3669" spans="7:8" x14ac:dyDescent="0.25">
      <c r="G3669" s="62"/>
      <c r="H3669" s="62"/>
    </row>
    <row r="3670" spans="7:8" x14ac:dyDescent="0.25">
      <c r="G3670" s="62"/>
      <c r="H3670" s="62"/>
    </row>
    <row r="3671" spans="7:8" x14ac:dyDescent="0.25">
      <c r="G3671" s="62"/>
      <c r="H3671" s="62"/>
    </row>
    <row r="3672" spans="7:8" x14ac:dyDescent="0.25">
      <c r="G3672" s="62"/>
      <c r="H3672" s="62"/>
    </row>
    <row r="3673" spans="7:8" x14ac:dyDescent="0.25">
      <c r="G3673" s="62"/>
      <c r="H3673" s="62"/>
    </row>
    <row r="3674" spans="7:8" x14ac:dyDescent="0.25">
      <c r="G3674" s="62"/>
      <c r="H3674" s="62"/>
    </row>
    <row r="3675" spans="7:8" x14ac:dyDescent="0.25">
      <c r="G3675" s="62"/>
      <c r="H3675" s="62"/>
    </row>
    <row r="3676" spans="7:8" x14ac:dyDescent="0.25">
      <c r="G3676" s="62"/>
      <c r="H3676" s="62"/>
    </row>
    <row r="3677" spans="7:8" x14ac:dyDescent="0.25">
      <c r="G3677" s="62"/>
      <c r="H3677" s="62"/>
    </row>
    <row r="3678" spans="7:8" x14ac:dyDescent="0.25">
      <c r="G3678" s="62"/>
      <c r="H3678" s="62"/>
    </row>
    <row r="3679" spans="7:8" x14ac:dyDescent="0.25">
      <c r="G3679" s="62"/>
      <c r="H3679" s="62"/>
    </row>
    <row r="3680" spans="7:8" x14ac:dyDescent="0.25">
      <c r="G3680" s="62"/>
      <c r="H3680" s="62"/>
    </row>
    <row r="3681" spans="7:8" x14ac:dyDescent="0.25">
      <c r="G3681" s="62"/>
      <c r="H3681" s="62"/>
    </row>
    <row r="3682" spans="7:8" x14ac:dyDescent="0.25">
      <c r="G3682" s="62"/>
      <c r="H3682" s="62"/>
    </row>
    <row r="3683" spans="7:8" x14ac:dyDescent="0.25">
      <c r="G3683" s="62"/>
      <c r="H3683" s="62"/>
    </row>
    <row r="3684" spans="7:8" x14ac:dyDescent="0.25">
      <c r="G3684" s="62"/>
      <c r="H3684" s="62"/>
    </row>
    <row r="3685" spans="7:8" x14ac:dyDescent="0.25">
      <c r="G3685" s="62"/>
      <c r="H3685" s="62"/>
    </row>
    <row r="3686" spans="7:8" x14ac:dyDescent="0.25">
      <c r="G3686" s="62"/>
      <c r="H3686" s="62"/>
    </row>
    <row r="3687" spans="7:8" x14ac:dyDescent="0.25">
      <c r="G3687" s="62"/>
      <c r="H3687" s="62"/>
    </row>
    <row r="3688" spans="7:8" x14ac:dyDescent="0.25">
      <c r="G3688" s="62"/>
      <c r="H3688" s="62"/>
    </row>
    <row r="3689" spans="7:8" x14ac:dyDescent="0.25">
      <c r="G3689" s="62"/>
      <c r="H3689" s="62"/>
    </row>
    <row r="3690" spans="7:8" x14ac:dyDescent="0.25">
      <c r="G3690" s="62"/>
      <c r="H3690" s="62"/>
    </row>
    <row r="3691" spans="7:8" x14ac:dyDescent="0.25">
      <c r="G3691" s="62"/>
      <c r="H3691" s="62"/>
    </row>
    <row r="3692" spans="7:8" x14ac:dyDescent="0.25">
      <c r="G3692" s="62"/>
      <c r="H3692" s="62"/>
    </row>
    <row r="3693" spans="7:8" x14ac:dyDescent="0.25">
      <c r="G3693" s="62"/>
      <c r="H3693" s="62"/>
    </row>
    <row r="3694" spans="7:8" x14ac:dyDescent="0.25">
      <c r="G3694" s="62"/>
      <c r="H3694" s="62"/>
    </row>
    <row r="3695" spans="7:8" x14ac:dyDescent="0.25">
      <c r="G3695" s="62"/>
      <c r="H3695" s="62"/>
    </row>
    <row r="3696" spans="7:8" x14ac:dyDescent="0.25">
      <c r="G3696" s="62"/>
      <c r="H3696" s="62"/>
    </row>
    <row r="3697" spans="7:8" x14ac:dyDescent="0.25">
      <c r="G3697" s="62"/>
      <c r="H3697" s="62"/>
    </row>
    <row r="3698" spans="7:8" x14ac:dyDescent="0.25">
      <c r="G3698" s="62"/>
      <c r="H3698" s="62"/>
    </row>
    <row r="3699" spans="7:8" x14ac:dyDescent="0.25">
      <c r="G3699" s="62"/>
      <c r="H3699" s="62"/>
    </row>
    <row r="3700" spans="7:8" x14ac:dyDescent="0.25">
      <c r="G3700" s="62"/>
      <c r="H3700" s="62"/>
    </row>
    <row r="3701" spans="7:8" x14ac:dyDescent="0.25">
      <c r="G3701" s="62"/>
      <c r="H3701" s="62"/>
    </row>
    <row r="3702" spans="7:8" x14ac:dyDescent="0.25">
      <c r="G3702" s="62"/>
      <c r="H3702" s="62"/>
    </row>
    <row r="3703" spans="7:8" x14ac:dyDescent="0.25">
      <c r="G3703" s="62"/>
      <c r="H3703" s="62"/>
    </row>
    <row r="3704" spans="7:8" x14ac:dyDescent="0.25">
      <c r="G3704" s="62"/>
      <c r="H3704" s="62"/>
    </row>
    <row r="3705" spans="7:8" x14ac:dyDescent="0.25">
      <c r="G3705" s="62"/>
      <c r="H3705" s="62"/>
    </row>
    <row r="3706" spans="7:8" x14ac:dyDescent="0.25">
      <c r="G3706" s="62"/>
      <c r="H3706" s="62"/>
    </row>
    <row r="3707" spans="7:8" x14ac:dyDescent="0.25">
      <c r="G3707" s="62"/>
      <c r="H3707" s="62"/>
    </row>
    <row r="3708" spans="7:8" x14ac:dyDescent="0.25">
      <c r="G3708" s="62"/>
      <c r="H3708" s="62"/>
    </row>
    <row r="3709" spans="7:8" x14ac:dyDescent="0.25">
      <c r="G3709" s="62"/>
      <c r="H3709" s="62"/>
    </row>
    <row r="3710" spans="7:8" x14ac:dyDescent="0.25">
      <c r="G3710" s="62"/>
      <c r="H3710" s="62"/>
    </row>
    <row r="3711" spans="7:8" x14ac:dyDescent="0.25">
      <c r="G3711" s="62"/>
      <c r="H3711" s="62"/>
    </row>
    <row r="3712" spans="7:8" x14ac:dyDescent="0.25">
      <c r="G3712" s="62"/>
      <c r="H3712" s="62"/>
    </row>
    <row r="3713" spans="7:8" x14ac:dyDescent="0.25">
      <c r="G3713" s="62"/>
      <c r="H3713" s="62"/>
    </row>
    <row r="3714" spans="7:8" x14ac:dyDescent="0.25">
      <c r="G3714" s="62"/>
      <c r="H3714" s="62"/>
    </row>
    <row r="3715" spans="7:8" x14ac:dyDescent="0.25">
      <c r="G3715" s="62"/>
      <c r="H3715" s="62"/>
    </row>
    <row r="3716" spans="7:8" x14ac:dyDescent="0.25">
      <c r="G3716" s="62"/>
      <c r="H3716" s="62"/>
    </row>
    <row r="3717" spans="7:8" x14ac:dyDescent="0.25">
      <c r="G3717" s="62"/>
      <c r="H3717" s="62"/>
    </row>
    <row r="3718" spans="7:8" x14ac:dyDescent="0.25">
      <c r="G3718" s="62"/>
      <c r="H3718" s="62"/>
    </row>
    <row r="3719" spans="7:8" x14ac:dyDescent="0.25">
      <c r="G3719" s="62"/>
      <c r="H3719" s="62"/>
    </row>
    <row r="3720" spans="7:8" x14ac:dyDescent="0.25">
      <c r="G3720" s="62"/>
      <c r="H3720" s="62"/>
    </row>
    <row r="3721" spans="7:8" x14ac:dyDescent="0.25">
      <c r="G3721" s="62"/>
      <c r="H3721" s="62"/>
    </row>
    <row r="3722" spans="7:8" x14ac:dyDescent="0.25">
      <c r="G3722" s="62"/>
      <c r="H3722" s="62"/>
    </row>
    <row r="3723" spans="7:8" x14ac:dyDescent="0.25">
      <c r="G3723" s="62"/>
      <c r="H3723" s="62"/>
    </row>
    <row r="3724" spans="7:8" x14ac:dyDescent="0.25">
      <c r="G3724" s="62"/>
      <c r="H3724" s="62"/>
    </row>
    <row r="3725" spans="7:8" x14ac:dyDescent="0.25">
      <c r="G3725" s="62"/>
      <c r="H3725" s="62"/>
    </row>
    <row r="3726" spans="7:8" x14ac:dyDescent="0.25">
      <c r="G3726" s="62"/>
      <c r="H3726" s="62"/>
    </row>
    <row r="3727" spans="7:8" x14ac:dyDescent="0.25">
      <c r="G3727" s="62"/>
      <c r="H3727" s="62"/>
    </row>
    <row r="3728" spans="7:8" x14ac:dyDescent="0.25">
      <c r="G3728" s="62"/>
      <c r="H3728" s="62"/>
    </row>
    <row r="3729" spans="7:8" x14ac:dyDescent="0.25">
      <c r="G3729" s="62"/>
      <c r="H3729" s="62"/>
    </row>
    <row r="3730" spans="7:8" x14ac:dyDescent="0.25">
      <c r="G3730" s="62"/>
      <c r="H3730" s="62"/>
    </row>
    <row r="3731" spans="7:8" x14ac:dyDescent="0.25">
      <c r="G3731" s="62"/>
      <c r="H3731" s="62"/>
    </row>
    <row r="3732" spans="7:8" x14ac:dyDescent="0.25">
      <c r="G3732" s="62"/>
      <c r="H3732" s="62"/>
    </row>
    <row r="3733" spans="7:8" x14ac:dyDescent="0.25">
      <c r="G3733" s="62"/>
      <c r="H3733" s="62"/>
    </row>
    <row r="3734" spans="7:8" x14ac:dyDescent="0.25">
      <c r="G3734" s="62"/>
      <c r="H3734" s="62"/>
    </row>
    <row r="3735" spans="7:8" x14ac:dyDescent="0.25">
      <c r="G3735" s="62"/>
      <c r="H3735" s="62"/>
    </row>
    <row r="3736" spans="7:8" x14ac:dyDescent="0.25">
      <c r="G3736" s="62"/>
      <c r="H3736" s="62"/>
    </row>
    <row r="3737" spans="7:8" x14ac:dyDescent="0.25">
      <c r="G3737" s="62"/>
      <c r="H3737" s="62"/>
    </row>
    <row r="3738" spans="7:8" x14ac:dyDescent="0.25">
      <c r="G3738" s="62"/>
      <c r="H3738" s="62"/>
    </row>
    <row r="3739" spans="7:8" x14ac:dyDescent="0.25">
      <c r="G3739" s="62"/>
      <c r="H3739" s="62"/>
    </row>
    <row r="3740" spans="7:8" x14ac:dyDescent="0.25">
      <c r="G3740" s="62"/>
      <c r="H3740" s="62"/>
    </row>
    <row r="3741" spans="7:8" x14ac:dyDescent="0.25">
      <c r="G3741" s="62"/>
      <c r="H3741" s="62"/>
    </row>
    <row r="3742" spans="7:8" x14ac:dyDescent="0.25">
      <c r="G3742" s="62"/>
      <c r="H3742" s="62"/>
    </row>
    <row r="3743" spans="7:8" x14ac:dyDescent="0.25">
      <c r="G3743" s="62"/>
      <c r="H3743" s="62"/>
    </row>
    <row r="3744" spans="7:8" x14ac:dyDescent="0.25">
      <c r="G3744" s="62"/>
      <c r="H3744" s="62"/>
    </row>
    <row r="3745" spans="7:8" x14ac:dyDescent="0.25">
      <c r="G3745" s="62"/>
      <c r="H3745" s="62"/>
    </row>
    <row r="3746" spans="7:8" x14ac:dyDescent="0.25">
      <c r="G3746" s="62"/>
      <c r="H3746" s="62"/>
    </row>
    <row r="3747" spans="7:8" x14ac:dyDescent="0.25">
      <c r="G3747" s="62"/>
      <c r="H3747" s="62"/>
    </row>
    <row r="3748" spans="7:8" x14ac:dyDescent="0.25">
      <c r="G3748" s="62"/>
      <c r="H3748" s="62"/>
    </row>
    <row r="3749" spans="7:8" x14ac:dyDescent="0.25">
      <c r="G3749" s="62"/>
      <c r="H3749" s="62"/>
    </row>
    <row r="3750" spans="7:8" x14ac:dyDescent="0.25">
      <c r="G3750" s="62"/>
      <c r="H3750" s="62"/>
    </row>
    <row r="3751" spans="7:8" x14ac:dyDescent="0.25">
      <c r="G3751" s="62"/>
      <c r="H3751" s="62"/>
    </row>
    <row r="3752" spans="7:8" x14ac:dyDescent="0.25">
      <c r="G3752" s="62"/>
      <c r="H3752" s="62"/>
    </row>
    <row r="3753" spans="7:8" x14ac:dyDescent="0.25">
      <c r="G3753" s="62"/>
      <c r="H3753" s="62"/>
    </row>
    <row r="3754" spans="7:8" x14ac:dyDescent="0.25">
      <c r="G3754" s="62"/>
      <c r="H3754" s="62"/>
    </row>
    <row r="3755" spans="7:8" x14ac:dyDescent="0.25">
      <c r="G3755" s="62"/>
      <c r="H3755" s="62"/>
    </row>
    <row r="3756" spans="7:8" x14ac:dyDescent="0.25">
      <c r="G3756" s="62"/>
      <c r="H3756" s="62"/>
    </row>
    <row r="3757" spans="7:8" x14ac:dyDescent="0.25">
      <c r="G3757" s="62"/>
      <c r="H3757" s="62"/>
    </row>
    <row r="3758" spans="7:8" x14ac:dyDescent="0.25">
      <c r="G3758" s="62"/>
      <c r="H3758" s="62"/>
    </row>
    <row r="3759" spans="7:8" x14ac:dyDescent="0.25">
      <c r="G3759" s="62"/>
      <c r="H3759" s="62"/>
    </row>
    <row r="3760" spans="7:8" x14ac:dyDescent="0.25">
      <c r="G3760" s="62"/>
      <c r="H3760" s="62"/>
    </row>
    <row r="3761" spans="7:8" x14ac:dyDescent="0.25">
      <c r="G3761" s="62"/>
      <c r="H3761" s="62"/>
    </row>
    <row r="3762" spans="7:8" x14ac:dyDescent="0.25">
      <c r="G3762" s="62"/>
      <c r="H3762" s="62"/>
    </row>
    <row r="3763" spans="7:8" x14ac:dyDescent="0.25">
      <c r="G3763" s="62"/>
      <c r="H3763" s="62"/>
    </row>
    <row r="3764" spans="7:8" x14ac:dyDescent="0.25">
      <c r="G3764" s="62"/>
      <c r="H3764" s="62"/>
    </row>
    <row r="3765" spans="7:8" x14ac:dyDescent="0.25">
      <c r="G3765" s="62"/>
      <c r="H3765" s="62"/>
    </row>
    <row r="3766" spans="7:8" x14ac:dyDescent="0.25">
      <c r="G3766" s="62"/>
      <c r="H3766" s="62"/>
    </row>
    <row r="3767" spans="7:8" x14ac:dyDescent="0.25">
      <c r="G3767" s="62"/>
      <c r="H3767" s="62"/>
    </row>
    <row r="3768" spans="7:8" x14ac:dyDescent="0.25">
      <c r="G3768" s="62"/>
      <c r="H3768" s="62"/>
    </row>
    <row r="3769" spans="7:8" x14ac:dyDescent="0.25">
      <c r="G3769" s="62"/>
      <c r="H3769" s="62"/>
    </row>
    <row r="3770" spans="7:8" x14ac:dyDescent="0.25">
      <c r="G3770" s="62"/>
      <c r="H3770" s="62"/>
    </row>
    <row r="3771" spans="7:8" x14ac:dyDescent="0.25">
      <c r="G3771" s="62"/>
      <c r="H3771" s="62"/>
    </row>
    <row r="3772" spans="7:8" x14ac:dyDescent="0.25">
      <c r="G3772" s="62"/>
      <c r="H3772" s="62"/>
    </row>
    <row r="3773" spans="7:8" x14ac:dyDescent="0.25">
      <c r="G3773" s="62"/>
      <c r="H3773" s="62"/>
    </row>
    <row r="3774" spans="7:8" x14ac:dyDescent="0.25">
      <c r="G3774" s="62"/>
      <c r="H3774" s="62"/>
    </row>
    <row r="3775" spans="7:8" x14ac:dyDescent="0.25">
      <c r="G3775" s="62"/>
      <c r="H3775" s="62"/>
    </row>
    <row r="3776" spans="7:8" x14ac:dyDescent="0.25">
      <c r="G3776" s="62"/>
      <c r="H3776" s="62"/>
    </row>
    <row r="3777" spans="7:8" x14ac:dyDescent="0.25">
      <c r="G3777" s="62"/>
      <c r="H3777" s="62"/>
    </row>
    <row r="3778" spans="7:8" x14ac:dyDescent="0.25">
      <c r="G3778" s="62"/>
      <c r="H3778" s="62"/>
    </row>
    <row r="3779" spans="7:8" x14ac:dyDescent="0.25">
      <c r="G3779" s="62"/>
      <c r="H3779" s="62"/>
    </row>
    <row r="3780" spans="7:8" x14ac:dyDescent="0.25">
      <c r="G3780" s="62"/>
      <c r="H3780" s="62"/>
    </row>
    <row r="3781" spans="7:8" x14ac:dyDescent="0.25">
      <c r="G3781" s="62"/>
      <c r="H3781" s="62"/>
    </row>
    <row r="3782" spans="7:8" x14ac:dyDescent="0.25">
      <c r="G3782" s="62"/>
      <c r="H3782" s="62"/>
    </row>
    <row r="3783" spans="7:8" x14ac:dyDescent="0.25">
      <c r="G3783" s="62"/>
      <c r="H3783" s="62"/>
    </row>
    <row r="3784" spans="7:8" x14ac:dyDescent="0.25">
      <c r="G3784" s="62"/>
      <c r="H3784" s="62"/>
    </row>
  </sheetData>
  <mergeCells count="12">
    <mergeCell ref="C1:E1"/>
    <mergeCell ref="J3:O3"/>
    <mergeCell ref="J30:N31"/>
    <mergeCell ref="J32:N33"/>
    <mergeCell ref="O30:O31"/>
    <mergeCell ref="O32:O33"/>
    <mergeCell ref="J5:N5"/>
    <mergeCell ref="J6:N6"/>
    <mergeCell ref="J7:N7"/>
    <mergeCell ref="J8:N8"/>
    <mergeCell ref="J9:N9"/>
    <mergeCell ref="J11:N11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480DE-C45E-410D-AA09-671B31D80D6F}">
  <dimension ref="A1:Q24"/>
  <sheetViews>
    <sheetView workbookViewId="0">
      <selection activeCell="E7" sqref="E7:P23"/>
    </sheetView>
  </sheetViews>
  <sheetFormatPr defaultRowHeight="15" x14ac:dyDescent="0.25"/>
  <cols>
    <col min="1" max="1" width="29.5703125" customWidth="1"/>
    <col min="2" max="2" width="21.28515625" customWidth="1"/>
    <col min="3" max="3" width="13.42578125" customWidth="1"/>
    <col min="5" max="5" width="27.28515625" customWidth="1"/>
  </cols>
  <sheetData>
    <row r="1" spans="1:17" ht="15.75" thickBot="1" x14ac:dyDescent="0.3">
      <c r="H1" s="40" t="s">
        <v>209</v>
      </c>
      <c r="I1" s="41"/>
      <c r="J1" s="41"/>
      <c r="K1" s="41"/>
      <c r="L1" s="41"/>
      <c r="M1" s="41"/>
      <c r="N1" s="41"/>
      <c r="O1" s="1"/>
      <c r="P1" s="1"/>
      <c r="Q1" s="1"/>
    </row>
    <row r="2" spans="1:17" ht="15.75" thickBot="1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.75" thickBot="1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thickBot="1" x14ac:dyDescent="0.3">
      <c r="A4" s="103" t="s">
        <v>208</v>
      </c>
      <c r="B4" s="104">
        <v>0.05</v>
      </c>
      <c r="C4" s="89"/>
      <c r="D4" s="1"/>
      <c r="E4" s="1"/>
    </row>
    <row r="5" spans="1:17" ht="15.75" thickBot="1" x14ac:dyDescent="0.3">
      <c r="A5" s="1"/>
      <c r="B5" s="93"/>
      <c r="C5" s="1"/>
      <c r="D5" s="1"/>
      <c r="E5" s="1"/>
    </row>
    <row r="6" spans="1:17" ht="15.75" thickBot="1" x14ac:dyDescent="0.3">
      <c r="A6" s="42" t="s">
        <v>210</v>
      </c>
      <c r="B6" s="1"/>
      <c r="C6" s="1"/>
      <c r="D6" s="1"/>
      <c r="E6" s="177" t="s">
        <v>211</v>
      </c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9"/>
    </row>
    <row r="7" spans="1:17" ht="15.75" customHeight="1" thickBot="1" x14ac:dyDescent="0.3">
      <c r="A7" s="1"/>
      <c r="B7" s="92"/>
      <c r="C7" s="1"/>
      <c r="D7" s="1"/>
      <c r="E7" s="180" t="s">
        <v>233</v>
      </c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2"/>
    </row>
    <row r="8" spans="1:17" ht="15.75" thickBot="1" x14ac:dyDescent="0.3">
      <c r="A8" s="87" t="s">
        <v>212</v>
      </c>
      <c r="B8" s="95">
        <f>AVERAGE('TASK 5 ( INVESTOR D)'!C4:C249)</f>
        <v>3.9063344983624105E-4</v>
      </c>
      <c r="C8" s="89"/>
      <c r="D8" s="1"/>
      <c r="E8" s="183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5"/>
    </row>
    <row r="9" spans="1:17" ht="22.5" customHeight="1" thickBot="1" x14ac:dyDescent="0.3">
      <c r="A9" s="88" t="s">
        <v>213</v>
      </c>
      <c r="B9" s="96">
        <f>_xlfn.STDEV.S('TASK 5 ( INVESTOR D)'!C4:C249)</f>
        <v>1.3962761964524971E-2</v>
      </c>
      <c r="C9" s="90"/>
      <c r="D9" s="1"/>
      <c r="E9" s="183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5"/>
    </row>
    <row r="10" spans="1:17" ht="24" customHeight="1" thickBot="1" x14ac:dyDescent="0.35">
      <c r="A10" s="87" t="s">
        <v>214</v>
      </c>
      <c r="B10" s="94">
        <f>(B8-B4)/B9</f>
        <v>-3.5529766013490534</v>
      </c>
      <c r="C10" s="91"/>
      <c r="D10" s="1"/>
      <c r="E10" s="183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5"/>
    </row>
    <row r="11" spans="1:17" ht="15.75" thickBot="1" x14ac:dyDescent="0.3">
      <c r="A11" s="1"/>
      <c r="B11" s="93"/>
      <c r="C11" s="1"/>
      <c r="D11" s="1"/>
      <c r="E11" s="183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5"/>
    </row>
    <row r="12" spans="1:17" ht="15.75" thickBot="1" x14ac:dyDescent="0.3">
      <c r="A12" s="42" t="s">
        <v>215</v>
      </c>
      <c r="B12" s="1"/>
      <c r="C12" s="1"/>
      <c r="D12" s="1"/>
      <c r="E12" s="183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5"/>
    </row>
    <row r="13" spans="1:17" ht="15.75" thickBot="1" x14ac:dyDescent="0.3">
      <c r="A13" s="1"/>
      <c r="B13" s="99"/>
      <c r="C13" s="1"/>
      <c r="D13" s="1"/>
      <c r="E13" s="183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5"/>
    </row>
    <row r="14" spans="1:17" ht="17.25" thickBot="1" x14ac:dyDescent="0.35">
      <c r="A14" s="87" t="s">
        <v>212</v>
      </c>
      <c r="B14" s="100">
        <f>AVERAGE('TASK 5 ( INVESTOR D)'!D4:D249)</f>
        <v>1.491307967445952E-3</v>
      </c>
      <c r="C14" s="89"/>
      <c r="D14" s="1"/>
      <c r="E14" s="183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5"/>
    </row>
    <row r="15" spans="1:17" ht="17.25" thickBot="1" x14ac:dyDescent="0.35">
      <c r="A15" s="88" t="s">
        <v>213</v>
      </c>
      <c r="B15" s="97">
        <f>_xlfn.STDEV.S('TASK 5 ( INVESTOR D)'!D4:D249)</f>
        <v>2.2879445532886417E-2</v>
      </c>
      <c r="C15" s="89"/>
      <c r="D15" s="1"/>
      <c r="E15" s="183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5"/>
    </row>
    <row r="16" spans="1:17" ht="17.25" thickBot="1" x14ac:dyDescent="0.35">
      <c r="A16" s="87" t="s">
        <v>214</v>
      </c>
      <c r="B16" s="98">
        <f>(B14-B4)/B15</f>
        <v>-2.1201865212523927</v>
      </c>
      <c r="C16" s="89"/>
      <c r="D16" s="1"/>
      <c r="E16" s="183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5"/>
    </row>
    <row r="17" spans="1:16" ht="15.75" thickBot="1" x14ac:dyDescent="0.3">
      <c r="A17" s="1"/>
      <c r="B17" s="93"/>
      <c r="C17" s="1"/>
      <c r="D17" s="1"/>
      <c r="E17" s="183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5"/>
    </row>
    <row r="18" spans="1:16" ht="15.75" thickBot="1" x14ac:dyDescent="0.3">
      <c r="A18" s="42" t="s">
        <v>216</v>
      </c>
      <c r="B18" s="1"/>
      <c r="C18" s="1"/>
      <c r="D18" s="1"/>
      <c r="E18" s="183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5"/>
    </row>
    <row r="19" spans="1:16" ht="15.75" thickBot="1" x14ac:dyDescent="0.3">
      <c r="A19" s="1"/>
      <c r="B19" s="92"/>
      <c r="C19" s="1"/>
      <c r="D19" s="1"/>
      <c r="E19" s="183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5"/>
    </row>
    <row r="20" spans="1:16" ht="17.25" thickBot="1" x14ac:dyDescent="0.35">
      <c r="A20" s="87" t="s">
        <v>212</v>
      </c>
      <c r="B20" s="101">
        <f>AVERAGE('TASK 5 (INVESTOR E)'!D4:D249)</f>
        <v>-1.7156599767334264E-3</v>
      </c>
      <c r="C20" s="89"/>
      <c r="D20" s="1"/>
      <c r="E20" s="183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5"/>
    </row>
    <row r="21" spans="1:16" ht="17.25" thickBot="1" x14ac:dyDescent="0.35">
      <c r="A21" s="88" t="s">
        <v>213</v>
      </c>
      <c r="B21" s="97">
        <f>_xlfn.STDEV.S('TASK 5 ( INVESTOR D)'!D4:D249)</f>
        <v>2.2879445532886417E-2</v>
      </c>
      <c r="C21" s="89"/>
      <c r="D21" s="1"/>
      <c r="E21" s="183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5"/>
    </row>
    <row r="22" spans="1:16" ht="17.25" thickBot="1" x14ac:dyDescent="0.35">
      <c r="A22" s="87" t="s">
        <v>214</v>
      </c>
      <c r="B22" s="102">
        <f>B20-B4/B21</f>
        <v>-2.1870833048408143</v>
      </c>
      <c r="C22" s="89"/>
      <c r="E22" s="183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5"/>
    </row>
    <row r="23" spans="1:16" ht="15.75" thickBot="1" x14ac:dyDescent="0.3">
      <c r="A23" s="1"/>
      <c r="B23" s="93"/>
      <c r="C23" s="1"/>
      <c r="E23" s="186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8"/>
    </row>
    <row r="24" spans="1:16" ht="15.75" thickBot="1" x14ac:dyDescent="0.3">
      <c r="A24" s="1"/>
      <c r="B24" s="1"/>
      <c r="C24" s="1"/>
    </row>
  </sheetData>
  <mergeCells count="2">
    <mergeCell ref="E6:P6"/>
    <mergeCell ref="E7:P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0299-400A-477A-89FE-7C37A3ACC632}">
  <dimension ref="A1:J249"/>
  <sheetViews>
    <sheetView zoomScale="85" zoomScaleNormal="85" workbookViewId="0">
      <selection activeCell="C6" sqref="C6"/>
    </sheetView>
  </sheetViews>
  <sheetFormatPr defaultRowHeight="15" x14ac:dyDescent="0.25"/>
  <cols>
    <col min="1" max="1" width="16.140625" customWidth="1"/>
    <col min="2" max="2" width="19.28515625" customWidth="1"/>
    <col min="3" max="3" width="27.42578125" customWidth="1"/>
    <col min="4" max="4" width="28.42578125" customWidth="1"/>
    <col min="7" max="7" width="53.5703125" customWidth="1"/>
    <col min="8" max="8" width="21.140625" customWidth="1"/>
  </cols>
  <sheetData>
    <row r="1" spans="1:10" ht="15.75" thickBot="1" x14ac:dyDescent="0.3">
      <c r="A1" s="197" t="s">
        <v>181</v>
      </c>
      <c r="B1" s="197"/>
    </row>
    <row r="2" spans="1:10" ht="15.75" thickBot="1" x14ac:dyDescent="0.3">
      <c r="A2" s="198"/>
      <c r="B2" s="198"/>
      <c r="G2" s="9" t="s">
        <v>176</v>
      </c>
      <c r="H2" s="37">
        <f>AVERAGE(C4:C249)</f>
        <v>3.9063344983624105E-4</v>
      </c>
    </row>
    <row r="3" spans="1:10" ht="15.75" thickBot="1" x14ac:dyDescent="0.3">
      <c r="A3" s="23" t="s">
        <v>172</v>
      </c>
      <c r="B3" s="23" t="s">
        <v>173</v>
      </c>
      <c r="C3" s="22" t="s">
        <v>174</v>
      </c>
      <c r="D3" s="24" t="s">
        <v>175</v>
      </c>
      <c r="G3" s="9" t="s">
        <v>177</v>
      </c>
      <c r="H3" s="37">
        <f>AVERAGE(D4:D249)</f>
        <v>1.491307967445952E-3</v>
      </c>
    </row>
    <row r="4" spans="1:10" ht="15.75" thickBot="1" x14ac:dyDescent="0.3">
      <c r="A4" s="3">
        <v>1388</v>
      </c>
      <c r="B4" s="3">
        <v>102.550003</v>
      </c>
      <c r="C4" s="7">
        <v>0</v>
      </c>
      <c r="D4" s="7">
        <v>0</v>
      </c>
      <c r="G4" s="9" t="s">
        <v>178</v>
      </c>
      <c r="H4" s="29">
        <v>0.5</v>
      </c>
    </row>
    <row r="5" spans="1:10" ht="15.75" thickBot="1" x14ac:dyDescent="0.3">
      <c r="A5" s="3">
        <v>1394.9499510000001</v>
      </c>
      <c r="B5" s="3">
        <v>102.5</v>
      </c>
      <c r="C5" s="7">
        <f>LN(A5/A4)</f>
        <v>4.9946751257513187E-3</v>
      </c>
      <c r="D5" s="7">
        <f>LN(B5/B4)</f>
        <v>-4.8771519394884104E-4</v>
      </c>
      <c r="G5" s="9" t="s">
        <v>179</v>
      </c>
      <c r="H5" s="29">
        <v>0.5</v>
      </c>
    </row>
    <row r="6" spans="1:10" ht="15.75" thickBot="1" x14ac:dyDescent="0.3">
      <c r="A6" s="3">
        <v>1416.8000489999999</v>
      </c>
      <c r="B6" s="3">
        <v>103.599998</v>
      </c>
      <c r="C6" s="7">
        <f t="shared" ref="C6:C69" si="0">LN(A6/A5)</f>
        <v>1.5542304861102118E-2</v>
      </c>
      <c r="D6" s="7">
        <f t="shared" ref="D6:D69" si="1">LN(B6/B5)</f>
        <v>1.0674511941900264E-2</v>
      </c>
    </row>
    <row r="7" spans="1:10" ht="15.75" thickBot="1" x14ac:dyDescent="0.3">
      <c r="A7" s="3">
        <v>1445</v>
      </c>
      <c r="B7" s="3">
        <v>105.599998</v>
      </c>
      <c r="C7" s="7">
        <f t="shared" si="0"/>
        <v>1.9708479492929174E-2</v>
      </c>
      <c r="D7" s="7">
        <f t="shared" si="1"/>
        <v>1.9121041812403854E-2</v>
      </c>
      <c r="G7" s="26" t="s">
        <v>198</v>
      </c>
      <c r="H7" s="19">
        <f>_xlfn.STDEV.S(C4:C249)</f>
        <v>1.3962761964524971E-2</v>
      </c>
    </row>
    <row r="8" spans="1:10" ht="15.75" thickBot="1" x14ac:dyDescent="0.3">
      <c r="A8" s="3">
        <v>1439.6999510000001</v>
      </c>
      <c r="B8" s="3">
        <v>102.300003</v>
      </c>
      <c r="C8" s="7">
        <f t="shared" si="0"/>
        <v>-3.6745970490919501E-3</v>
      </c>
      <c r="D8" s="7">
        <f t="shared" si="1"/>
        <v>-3.1748650049673408E-2</v>
      </c>
      <c r="G8" s="38" t="s">
        <v>199</v>
      </c>
      <c r="H8" s="19">
        <f>_xlfn.STDEV.S(D4:D249)</f>
        <v>2.2879445532886417E-2</v>
      </c>
    </row>
    <row r="9" spans="1:10" ht="15.75" thickBot="1" x14ac:dyDescent="0.3">
      <c r="A9" s="3">
        <v>1423.849976</v>
      </c>
      <c r="B9" s="3">
        <v>98.949996999999996</v>
      </c>
      <c r="C9" s="7">
        <f t="shared" si="0"/>
        <v>-1.1070271008219229E-2</v>
      </c>
      <c r="D9" s="7">
        <f t="shared" si="1"/>
        <v>-3.3295060552861987E-2</v>
      </c>
    </row>
    <row r="10" spans="1:10" ht="15.75" thickBot="1" x14ac:dyDescent="0.3">
      <c r="A10" s="3">
        <v>1384.8000489999999</v>
      </c>
      <c r="B10" s="3">
        <v>92.300003000000004</v>
      </c>
      <c r="C10" s="7">
        <f t="shared" si="0"/>
        <v>-2.7808693243051592E-2</v>
      </c>
      <c r="D10" s="7">
        <f t="shared" si="1"/>
        <v>-6.9570467718717069E-2</v>
      </c>
    </row>
    <row r="11" spans="1:10" ht="15.75" thickBot="1" x14ac:dyDescent="0.3">
      <c r="A11" s="3">
        <v>1380.9499510000001</v>
      </c>
      <c r="B11" s="3">
        <v>91.300003000000004</v>
      </c>
      <c r="C11" s="7">
        <f t="shared" si="0"/>
        <v>-2.7841276232195367E-3</v>
      </c>
      <c r="D11" s="7">
        <f t="shared" si="1"/>
        <v>-1.089335355188469E-2</v>
      </c>
    </row>
    <row r="12" spans="1:10" ht="15.75" thickBot="1" x14ac:dyDescent="0.3">
      <c r="A12" s="3">
        <v>1404</v>
      </c>
      <c r="B12" s="3">
        <v>95.5</v>
      </c>
      <c r="C12" s="7">
        <f t="shared" si="0"/>
        <v>1.6553672962806017E-2</v>
      </c>
      <c r="D12" s="7">
        <f t="shared" si="1"/>
        <v>4.4975427027054739E-2</v>
      </c>
    </row>
    <row r="13" spans="1:10" ht="15.75" thickBot="1" x14ac:dyDescent="0.3">
      <c r="A13" s="3">
        <v>1421</v>
      </c>
      <c r="B13" s="3">
        <v>95.150002000000001</v>
      </c>
      <c r="C13" s="7">
        <f t="shared" si="0"/>
        <v>1.2035543511344312E-2</v>
      </c>
      <c r="D13" s="7">
        <f t="shared" si="1"/>
        <v>-3.6716327250832584E-3</v>
      </c>
    </row>
    <row r="14" spans="1:10" ht="15.75" thickBot="1" x14ac:dyDescent="0.3">
      <c r="A14" s="3">
        <v>1434.75</v>
      </c>
      <c r="B14" s="3">
        <v>94.650002000000001</v>
      </c>
      <c r="C14" s="7">
        <f t="shared" si="0"/>
        <v>9.6297688913712324E-3</v>
      </c>
      <c r="D14" s="7">
        <f t="shared" si="1"/>
        <v>-5.2687159757889204E-3</v>
      </c>
    </row>
    <row r="15" spans="1:10" ht="15.75" thickBot="1" x14ac:dyDescent="0.3">
      <c r="A15" s="3">
        <v>1439.900024</v>
      </c>
      <c r="B15" s="3">
        <v>94.5</v>
      </c>
      <c r="C15" s="7">
        <f t="shared" si="0"/>
        <v>3.5830653935769586E-3</v>
      </c>
      <c r="D15" s="7">
        <f t="shared" si="1"/>
        <v>-1.5860642861152954E-3</v>
      </c>
      <c r="G15" s="189" t="s">
        <v>180</v>
      </c>
      <c r="H15" s="190"/>
      <c r="I15" s="193">
        <f>(H2*H4)+(H3*H5)</f>
        <v>9.409707086410965E-4</v>
      </c>
      <c r="J15" s="194"/>
    </row>
    <row r="16" spans="1:10" ht="33.75" customHeight="1" thickBot="1" x14ac:dyDescent="0.3">
      <c r="A16" s="3">
        <v>1444</v>
      </c>
      <c r="B16" s="3">
        <v>95.550003000000004</v>
      </c>
      <c r="C16" s="7">
        <f t="shared" si="0"/>
        <v>2.8433570707227006E-3</v>
      </c>
      <c r="D16" s="7">
        <f t="shared" si="1"/>
        <v>1.1049867583758753E-2</v>
      </c>
      <c r="G16" s="191"/>
      <c r="H16" s="192"/>
      <c r="I16" s="195"/>
      <c r="J16" s="196"/>
    </row>
    <row r="17" spans="1:10" ht="15.75" thickBot="1" x14ac:dyDescent="0.3">
      <c r="A17" s="3">
        <v>1443</v>
      </c>
      <c r="B17" s="3">
        <v>94.449996999999996</v>
      </c>
      <c r="C17" s="7">
        <f t="shared" si="0"/>
        <v>-6.9276067890071597E-4</v>
      </c>
      <c r="D17" s="7">
        <f t="shared" si="1"/>
        <v>-1.1579139898775291E-2</v>
      </c>
    </row>
    <row r="18" spans="1:10" ht="15.75" thickBot="1" x14ac:dyDescent="0.3">
      <c r="A18" s="3">
        <v>1438</v>
      </c>
      <c r="B18" s="3">
        <v>97.300003000000004</v>
      </c>
      <c r="C18" s="7">
        <f t="shared" si="0"/>
        <v>-3.4710204928788554E-3</v>
      </c>
      <c r="D18" s="7">
        <f t="shared" si="1"/>
        <v>2.9728457839755203E-2</v>
      </c>
    </row>
    <row r="19" spans="1:10" ht="15.75" thickBot="1" x14ac:dyDescent="0.3">
      <c r="A19" s="3">
        <v>1430.75</v>
      </c>
      <c r="B19" s="3">
        <v>96.5</v>
      </c>
      <c r="C19" s="7">
        <f t="shared" si="0"/>
        <v>-5.0544769917803952E-3</v>
      </c>
      <c r="D19" s="7">
        <f t="shared" si="1"/>
        <v>-8.2560116794956288E-3</v>
      </c>
      <c r="G19" s="201" t="s">
        <v>197</v>
      </c>
      <c r="H19" s="202"/>
      <c r="I19" s="205">
        <f>(H4^2)*H7^2+(H5^2)*H8^2+2*H4*H5*_xlfn.COVARIANCE.S(C4:C249,D4:D249)</f>
        <v>2.1379714307599273E-4</v>
      </c>
      <c r="J19" s="206"/>
    </row>
    <row r="20" spans="1:10" ht="27" customHeight="1" thickBot="1" x14ac:dyDescent="0.3">
      <c r="A20" s="3">
        <v>1440</v>
      </c>
      <c r="B20" s="3">
        <v>99.300003000000004</v>
      </c>
      <c r="C20" s="7">
        <f t="shared" si="0"/>
        <v>6.4443312808346543E-3</v>
      </c>
      <c r="D20" s="7">
        <f t="shared" si="1"/>
        <v>2.8602592917666678E-2</v>
      </c>
      <c r="G20" s="203"/>
      <c r="H20" s="204"/>
      <c r="I20" s="207"/>
      <c r="J20" s="208"/>
    </row>
    <row r="21" spans="1:10" ht="18" customHeight="1" thickBot="1" x14ac:dyDescent="0.3">
      <c r="A21" s="3">
        <v>1432.599976</v>
      </c>
      <c r="B21" s="3">
        <v>99.050003000000004</v>
      </c>
      <c r="C21" s="7">
        <f t="shared" si="0"/>
        <v>-5.1521551424528944E-3</v>
      </c>
      <c r="D21" s="7">
        <f t="shared" si="1"/>
        <v>-2.5207978303139096E-3</v>
      </c>
      <c r="I21" s="25"/>
      <c r="J21" s="25"/>
    </row>
    <row r="22" spans="1:10" ht="24.75" customHeight="1" thickBot="1" x14ac:dyDescent="0.3">
      <c r="A22" s="3">
        <v>1442</v>
      </c>
      <c r="B22" s="3">
        <v>101.300003</v>
      </c>
      <c r="C22" s="7">
        <f t="shared" si="0"/>
        <v>6.5400804173008633E-3</v>
      </c>
      <c r="D22" s="7">
        <f t="shared" si="1"/>
        <v>2.2461637437349205E-2</v>
      </c>
      <c r="I22" s="25"/>
      <c r="J22" s="25"/>
    </row>
    <row r="23" spans="1:10" ht="47.25" customHeight="1" thickTop="1" thickBot="1" x14ac:dyDescent="0.3">
      <c r="A23" s="3">
        <v>1464.900024</v>
      </c>
      <c r="B23" s="3">
        <v>102.900002</v>
      </c>
      <c r="C23" s="7">
        <f t="shared" si="0"/>
        <v>1.5755958274200687E-2</v>
      </c>
      <c r="D23" s="7">
        <f t="shared" si="1"/>
        <v>1.567122140670741E-2</v>
      </c>
      <c r="G23" s="199" t="s">
        <v>182</v>
      </c>
      <c r="H23" s="199"/>
      <c r="I23" s="200">
        <f>CORREL(A4:A249,B4:B249)</f>
        <v>0.621575171872632</v>
      </c>
      <c r="J23" s="200"/>
    </row>
    <row r="24" spans="1:10" ht="33.75" customHeight="1" thickBot="1" x14ac:dyDescent="0.3">
      <c r="A24" s="3">
        <v>1487.6999510000001</v>
      </c>
      <c r="B24" s="3">
        <v>104.5</v>
      </c>
      <c r="C24" s="7">
        <f t="shared" si="0"/>
        <v>1.5444273107354243E-2</v>
      </c>
      <c r="D24" s="7">
        <f t="shared" si="1"/>
        <v>1.5429409128515889E-2</v>
      </c>
    </row>
    <row r="25" spans="1:10" ht="15.75" thickBot="1" x14ac:dyDescent="0.3">
      <c r="A25" s="3">
        <v>1496.900024</v>
      </c>
      <c r="B25" s="3">
        <v>107.900002</v>
      </c>
      <c r="C25" s="7">
        <f t="shared" si="0"/>
        <v>6.1650487278758371E-3</v>
      </c>
      <c r="D25" s="7">
        <f t="shared" si="1"/>
        <v>3.2017819394904307E-2</v>
      </c>
    </row>
    <row r="26" spans="1:10" ht="15.75" thickBot="1" x14ac:dyDescent="0.3">
      <c r="A26" s="3">
        <v>1488</v>
      </c>
      <c r="B26" s="3">
        <v>107.449997</v>
      </c>
      <c r="C26" s="7">
        <f t="shared" si="0"/>
        <v>-5.9633825612879898E-3</v>
      </c>
      <c r="D26" s="7">
        <f t="shared" si="1"/>
        <v>-4.1792956312137744E-3</v>
      </c>
    </row>
    <row r="27" spans="1:10" ht="15.75" thickBot="1" x14ac:dyDescent="0.3">
      <c r="A27" s="3">
        <v>1471.650024</v>
      </c>
      <c r="B27" s="3">
        <v>106.099998</v>
      </c>
      <c r="C27" s="7">
        <f t="shared" si="0"/>
        <v>-1.1048699807302262E-2</v>
      </c>
      <c r="D27" s="7">
        <f t="shared" si="1"/>
        <v>-1.2643568398760355E-2</v>
      </c>
    </row>
    <row r="28" spans="1:10" ht="24.75" customHeight="1" thickBot="1" x14ac:dyDescent="0.3">
      <c r="A28" s="3">
        <v>1502.849976</v>
      </c>
      <c r="B28" s="3">
        <v>101.849998</v>
      </c>
      <c r="C28" s="7">
        <f t="shared" si="0"/>
        <v>2.0979052817989011E-2</v>
      </c>
      <c r="D28" s="7">
        <f t="shared" si="1"/>
        <v>-4.0880903733701915E-2</v>
      </c>
    </row>
    <row r="29" spans="1:10" ht="19.5" customHeight="1" thickBot="1" x14ac:dyDescent="0.3">
      <c r="A29" s="3">
        <v>1511.650024</v>
      </c>
      <c r="B29" s="3">
        <v>99</v>
      </c>
      <c r="C29" s="7">
        <f t="shared" si="0"/>
        <v>5.8384959349904609E-3</v>
      </c>
      <c r="D29" s="7">
        <f t="shared" si="1"/>
        <v>-2.8381272901504054E-2</v>
      </c>
      <c r="H29" t="s">
        <v>203</v>
      </c>
    </row>
    <row r="30" spans="1:10" ht="25.5" customHeight="1" thickBot="1" x14ac:dyDescent="0.3">
      <c r="A30" s="3">
        <v>1501</v>
      </c>
      <c r="B30" s="3">
        <v>99.800003000000004</v>
      </c>
      <c r="C30" s="7">
        <f t="shared" si="0"/>
        <v>-7.0702327052524112E-3</v>
      </c>
      <c r="D30" s="7">
        <f t="shared" si="1"/>
        <v>8.0483632429482078E-3</v>
      </c>
    </row>
    <row r="31" spans="1:10" ht="30.75" customHeight="1" thickBot="1" x14ac:dyDescent="0.3">
      <c r="A31" s="3">
        <v>1494.349976</v>
      </c>
      <c r="B31" s="3">
        <v>100.199997</v>
      </c>
      <c r="C31" s="7">
        <f t="shared" si="0"/>
        <v>-4.4402390232293129E-3</v>
      </c>
      <c r="D31" s="7">
        <f t="shared" si="1"/>
        <v>3.999945333106064E-3</v>
      </c>
    </row>
    <row r="32" spans="1:10" ht="15.75" thickBot="1" x14ac:dyDescent="0.3">
      <c r="A32" s="3">
        <v>1467.900024</v>
      </c>
      <c r="B32" s="3">
        <v>95.449996999999996</v>
      </c>
      <c r="C32" s="7">
        <f t="shared" si="0"/>
        <v>-1.7858489297157543E-2</v>
      </c>
      <c r="D32" s="7">
        <f t="shared" si="1"/>
        <v>-4.8565639968956173E-2</v>
      </c>
    </row>
    <row r="33" spans="1:4" ht="15.75" thickBot="1" x14ac:dyDescent="0.3">
      <c r="A33" s="3">
        <v>1481</v>
      </c>
      <c r="B33" s="3">
        <v>93.75</v>
      </c>
      <c r="C33" s="7">
        <f t="shared" si="0"/>
        <v>8.8847109547238162E-3</v>
      </c>
      <c r="D33" s="7">
        <f t="shared" si="1"/>
        <v>-1.7970853891167798E-2</v>
      </c>
    </row>
    <row r="34" spans="1:4" ht="15.75" thickBot="1" x14ac:dyDescent="0.3">
      <c r="A34" s="3">
        <v>1471.900024</v>
      </c>
      <c r="B34" s="3">
        <v>91.75</v>
      </c>
      <c r="C34" s="7">
        <f t="shared" si="0"/>
        <v>-6.1634357638023496E-3</v>
      </c>
      <c r="D34" s="7">
        <f t="shared" si="1"/>
        <v>-2.1564177915840525E-2</v>
      </c>
    </row>
    <row r="35" spans="1:4" ht="15.75" thickBot="1" x14ac:dyDescent="0.3">
      <c r="A35" s="3">
        <v>1401.3000489999999</v>
      </c>
      <c r="B35" s="3">
        <v>91.400002000000001</v>
      </c>
      <c r="C35" s="7">
        <f t="shared" si="0"/>
        <v>-4.915368736029492E-2</v>
      </c>
      <c r="D35" s="7">
        <f t="shared" si="1"/>
        <v>-3.821986592737448E-3</v>
      </c>
    </row>
    <row r="36" spans="1:4" ht="15.75" thickBot="1" x14ac:dyDescent="0.3">
      <c r="A36" s="3">
        <v>1408.75</v>
      </c>
      <c r="B36" s="3">
        <v>92.949996999999996</v>
      </c>
      <c r="C36" s="7">
        <f t="shared" si="0"/>
        <v>5.3023742102844221E-3</v>
      </c>
      <c r="D36" s="7">
        <f t="shared" si="1"/>
        <v>1.6816181550093325E-2</v>
      </c>
    </row>
    <row r="37" spans="1:4" ht="15.75" thickBot="1" x14ac:dyDescent="0.3">
      <c r="A37" s="3">
        <v>1482.5</v>
      </c>
      <c r="B37" s="3">
        <v>91.199996999999996</v>
      </c>
      <c r="C37" s="7">
        <f t="shared" si="0"/>
        <v>5.1027065517894481E-2</v>
      </c>
      <c r="D37" s="7">
        <f t="shared" si="1"/>
        <v>-1.9006817706487315E-2</v>
      </c>
    </row>
    <row r="38" spans="1:4" ht="15.75" thickBot="1" x14ac:dyDescent="0.3">
      <c r="A38" s="3">
        <v>1578.5</v>
      </c>
      <c r="B38" s="3">
        <v>93.949996999999996</v>
      </c>
      <c r="C38" s="7">
        <f t="shared" si="0"/>
        <v>6.2745177126165882E-2</v>
      </c>
      <c r="D38" s="7">
        <f t="shared" si="1"/>
        <v>2.9707829742046929E-2</v>
      </c>
    </row>
    <row r="39" spans="1:4" ht="15.75" thickBot="1" x14ac:dyDescent="0.3">
      <c r="A39" s="3">
        <v>1581.6999510000001</v>
      </c>
      <c r="B39" s="3">
        <v>95.300003000000004</v>
      </c>
      <c r="C39" s="7">
        <f t="shared" si="0"/>
        <v>2.0251579920702264E-3</v>
      </c>
      <c r="D39" s="7">
        <f t="shared" si="1"/>
        <v>1.4267148212099198E-2</v>
      </c>
    </row>
    <row r="40" spans="1:4" ht="15.75" thickBot="1" x14ac:dyDescent="0.3">
      <c r="A40" s="3">
        <v>1588</v>
      </c>
      <c r="B40" s="3">
        <v>98.599997999999999</v>
      </c>
      <c r="C40" s="7">
        <f t="shared" si="0"/>
        <v>3.975175816964327E-3</v>
      </c>
      <c r="D40" s="7">
        <f t="shared" si="1"/>
        <v>3.4041399184919663E-2</v>
      </c>
    </row>
    <row r="41" spans="1:4" ht="15.75" thickBot="1" x14ac:dyDescent="0.3">
      <c r="A41" s="3">
        <v>1618.25</v>
      </c>
      <c r="B41" s="3">
        <v>99.949996999999996</v>
      </c>
      <c r="C41" s="7">
        <f t="shared" si="0"/>
        <v>1.8869955618538565E-2</v>
      </c>
      <c r="D41" s="7">
        <f t="shared" si="1"/>
        <v>1.3598789606787124E-2</v>
      </c>
    </row>
    <row r="42" spans="1:4" ht="15.75" thickBot="1" x14ac:dyDescent="0.3">
      <c r="A42" s="3">
        <v>1631.650024</v>
      </c>
      <c r="B42" s="3">
        <v>100.800003</v>
      </c>
      <c r="C42" s="7">
        <f t="shared" si="0"/>
        <v>8.2464690231534247E-3</v>
      </c>
      <c r="D42" s="7">
        <f t="shared" si="1"/>
        <v>8.468354467771496E-3</v>
      </c>
    </row>
    <row r="43" spans="1:4" ht="15.75" thickBot="1" x14ac:dyDescent="0.3">
      <c r="A43" s="3">
        <v>1628</v>
      </c>
      <c r="B43" s="3">
        <v>103.349998</v>
      </c>
      <c r="C43" s="7">
        <f t="shared" si="0"/>
        <v>-2.2395198862873284E-3</v>
      </c>
      <c r="D43" s="7">
        <f t="shared" si="1"/>
        <v>2.4982881376887089E-2</v>
      </c>
    </row>
    <row r="44" spans="1:4" ht="15.75" thickBot="1" x14ac:dyDescent="0.3">
      <c r="A44" s="3">
        <v>1614.849976</v>
      </c>
      <c r="B44" s="3">
        <v>102.5</v>
      </c>
      <c r="C44" s="7">
        <f t="shared" si="0"/>
        <v>-8.1102093383015397E-3</v>
      </c>
      <c r="D44" s="7">
        <f t="shared" si="1"/>
        <v>-8.2584681975967755E-3</v>
      </c>
    </row>
    <row r="45" spans="1:4" ht="15.75" thickBot="1" x14ac:dyDescent="0.3">
      <c r="A45" s="3">
        <v>1597.8000489999999</v>
      </c>
      <c r="B45" s="3">
        <v>100.349998</v>
      </c>
      <c r="C45" s="7">
        <f t="shared" si="0"/>
        <v>-1.0614344509075706E-2</v>
      </c>
      <c r="D45" s="7">
        <f t="shared" si="1"/>
        <v>-2.1198743266360044E-2</v>
      </c>
    </row>
    <row r="46" spans="1:4" ht="15.75" thickBot="1" x14ac:dyDescent="0.3">
      <c r="A46" s="3">
        <v>1592.5</v>
      </c>
      <c r="B46" s="3">
        <v>99.400002000000001</v>
      </c>
      <c r="C46" s="7">
        <f t="shared" si="0"/>
        <v>-3.3226052687899432E-3</v>
      </c>
      <c r="D46" s="7">
        <f t="shared" si="1"/>
        <v>-9.5119215288503242E-3</v>
      </c>
    </row>
    <row r="47" spans="1:4" ht="15.75" thickBot="1" x14ac:dyDescent="0.3">
      <c r="A47" s="3">
        <v>1625</v>
      </c>
      <c r="B47" s="3">
        <v>99.25</v>
      </c>
      <c r="C47" s="7">
        <f t="shared" si="0"/>
        <v>2.0202707317519469E-2</v>
      </c>
      <c r="D47" s="7">
        <f t="shared" si="1"/>
        <v>-1.510214215952716E-3</v>
      </c>
    </row>
    <row r="48" spans="1:4" ht="15.75" thickBot="1" x14ac:dyDescent="0.3">
      <c r="A48" s="3">
        <v>1641</v>
      </c>
      <c r="B48" s="3">
        <v>104.849998</v>
      </c>
      <c r="C48" s="7">
        <f t="shared" si="0"/>
        <v>9.7979963262530296E-3</v>
      </c>
      <c r="D48" s="7">
        <f t="shared" si="1"/>
        <v>5.4888818705760095E-2</v>
      </c>
    </row>
    <row r="49" spans="1:4" ht="15.75" thickBot="1" x14ac:dyDescent="0.3">
      <c r="A49" s="3">
        <v>1621.8000489999999</v>
      </c>
      <c r="B49" s="3">
        <v>103.5</v>
      </c>
      <c r="C49" s="7">
        <f t="shared" si="0"/>
        <v>-1.1769138366291267E-2</v>
      </c>
      <c r="D49" s="7">
        <f t="shared" si="1"/>
        <v>-1.2959125567636093E-2</v>
      </c>
    </row>
    <row r="50" spans="1:4" ht="15.75" thickBot="1" x14ac:dyDescent="0.3">
      <c r="A50" s="3">
        <v>1605.9499510000001</v>
      </c>
      <c r="B50" s="3">
        <v>115.5</v>
      </c>
      <c r="C50" s="7">
        <f t="shared" si="0"/>
        <v>-9.8212224635893901E-3</v>
      </c>
      <c r="D50" s="7">
        <f t="shared" si="1"/>
        <v>0.10969891725642453</v>
      </c>
    </row>
    <row r="51" spans="1:4" ht="15.75" thickBot="1" x14ac:dyDescent="0.3">
      <c r="A51" s="3">
        <v>1564.1999510000001</v>
      </c>
      <c r="B51" s="3">
        <v>112.199997</v>
      </c>
      <c r="C51" s="7">
        <f t="shared" si="0"/>
        <v>-2.6340971418617083E-2</v>
      </c>
      <c r="D51" s="7">
        <f t="shared" si="1"/>
        <v>-2.8987563611220641E-2</v>
      </c>
    </row>
    <row r="52" spans="1:4" ht="15.75" thickBot="1" x14ac:dyDescent="0.3">
      <c r="A52" s="3">
        <v>1573.900024</v>
      </c>
      <c r="B52" s="3">
        <v>108.550003</v>
      </c>
      <c r="C52" s="7">
        <f t="shared" si="0"/>
        <v>6.1821509647070278E-3</v>
      </c>
      <c r="D52" s="7">
        <f t="shared" si="1"/>
        <v>-3.3072042389293489E-2</v>
      </c>
    </row>
    <row r="53" spans="1:4" ht="15.75" thickBot="1" x14ac:dyDescent="0.3">
      <c r="A53" s="3">
        <v>1557.6999510000001</v>
      </c>
      <c r="B53" s="3">
        <v>114.400002</v>
      </c>
      <c r="C53" s="7">
        <f t="shared" si="0"/>
        <v>-1.034628793037534E-2</v>
      </c>
      <c r="D53" s="7">
        <f t="shared" si="1"/>
        <v>5.249017246688082E-2</v>
      </c>
    </row>
    <row r="54" spans="1:4" ht="15.75" thickBot="1" x14ac:dyDescent="0.3">
      <c r="A54" s="3">
        <v>1613.9499510000001</v>
      </c>
      <c r="B54" s="3">
        <v>115.349998</v>
      </c>
      <c r="C54" s="7">
        <f t="shared" si="0"/>
        <v>3.5474217179490848E-2</v>
      </c>
      <c r="D54" s="7">
        <f t="shared" si="1"/>
        <v>8.2698708530126678E-3</v>
      </c>
    </row>
    <row r="55" spans="1:4" ht="15.75" thickBot="1" x14ac:dyDescent="0.3">
      <c r="A55" s="3">
        <v>1636.25</v>
      </c>
      <c r="B55" s="3">
        <v>120.5</v>
      </c>
      <c r="C55" s="7">
        <f t="shared" si="0"/>
        <v>1.3722478168694E-2</v>
      </c>
      <c r="D55" s="7">
        <f t="shared" si="1"/>
        <v>4.3678785649482008E-2</v>
      </c>
    </row>
    <row r="56" spans="1:4" ht="15.75" thickBot="1" x14ac:dyDescent="0.3">
      <c r="A56" s="3">
        <v>1588.900024</v>
      </c>
      <c r="B56" s="3">
        <v>118.400002</v>
      </c>
      <c r="C56" s="7">
        <f t="shared" si="0"/>
        <v>-2.9365070224999033E-2</v>
      </c>
      <c r="D56" s="7">
        <f t="shared" si="1"/>
        <v>-1.7581013588912574E-2</v>
      </c>
    </row>
    <row r="57" spans="1:4" ht="15.75" thickBot="1" x14ac:dyDescent="0.3">
      <c r="A57" s="3">
        <v>1572.5500489999999</v>
      </c>
      <c r="B57" s="3">
        <v>117.650002</v>
      </c>
      <c r="C57" s="7">
        <f t="shared" si="0"/>
        <v>-1.034343126804734E-2</v>
      </c>
      <c r="D57" s="7">
        <f t="shared" si="1"/>
        <v>-6.3546071688507103E-3</v>
      </c>
    </row>
    <row r="58" spans="1:4" ht="15.75" thickBot="1" x14ac:dyDescent="0.3">
      <c r="A58" s="3">
        <v>1587.5</v>
      </c>
      <c r="B58" s="3">
        <v>116.650002</v>
      </c>
      <c r="C58" s="7">
        <f t="shared" si="0"/>
        <v>9.4619150357834834E-3</v>
      </c>
      <c r="D58" s="7">
        <f t="shared" si="1"/>
        <v>-8.5361165602010382E-3</v>
      </c>
    </row>
    <row r="59" spans="1:4" ht="15.75" thickBot="1" x14ac:dyDescent="0.3">
      <c r="A59" s="3">
        <v>1596</v>
      </c>
      <c r="B59" s="3">
        <v>115.800003</v>
      </c>
      <c r="C59" s="7">
        <f t="shared" si="0"/>
        <v>5.340047242907371E-3</v>
      </c>
      <c r="D59" s="7">
        <f t="shared" si="1"/>
        <v>-7.3134245671149511E-3</v>
      </c>
    </row>
    <row r="60" spans="1:4" ht="15.75" thickBot="1" x14ac:dyDescent="0.3">
      <c r="A60" s="3">
        <v>1571</v>
      </c>
      <c r="B60" s="3">
        <v>117</v>
      </c>
      <c r="C60" s="7">
        <f t="shared" si="0"/>
        <v>-1.5788139754132902E-2</v>
      </c>
      <c r="D60" s="7">
        <f t="shared" si="1"/>
        <v>1.0309343752125852E-2</v>
      </c>
    </row>
    <row r="61" spans="1:4" ht="15.75" thickBot="1" x14ac:dyDescent="0.3">
      <c r="A61" s="3">
        <v>1545.599976</v>
      </c>
      <c r="B61" s="3">
        <v>118.25</v>
      </c>
      <c r="C61" s="7">
        <f t="shared" si="0"/>
        <v>-1.6300190325318095E-2</v>
      </c>
      <c r="D61" s="7">
        <f t="shared" si="1"/>
        <v>1.0627092574286193E-2</v>
      </c>
    </row>
    <row r="62" spans="1:4" ht="15.75" thickBot="1" x14ac:dyDescent="0.3">
      <c r="A62" s="3">
        <v>1555</v>
      </c>
      <c r="B62" s="3">
        <v>122.349998</v>
      </c>
      <c r="C62" s="7">
        <f t="shared" si="0"/>
        <v>6.0633766830314618E-3</v>
      </c>
      <c r="D62" s="7">
        <f t="shared" si="1"/>
        <v>3.4084746170091482E-2</v>
      </c>
    </row>
    <row r="63" spans="1:4" ht="15.75" thickBot="1" x14ac:dyDescent="0.3">
      <c r="A63" s="3">
        <v>1565.6999510000001</v>
      </c>
      <c r="B63" s="3">
        <v>119.550003</v>
      </c>
      <c r="C63" s="7">
        <f t="shared" si="0"/>
        <v>6.8574314082362163E-3</v>
      </c>
      <c r="D63" s="7">
        <f t="shared" si="1"/>
        <v>-2.3151054543697341E-2</v>
      </c>
    </row>
    <row r="64" spans="1:4" ht="15.75" thickBot="1" x14ac:dyDescent="0.3">
      <c r="A64" s="3">
        <v>1575</v>
      </c>
      <c r="B64" s="3">
        <v>117</v>
      </c>
      <c r="C64" s="7">
        <f t="shared" si="0"/>
        <v>5.9222952381626079E-3</v>
      </c>
      <c r="D64" s="7">
        <f t="shared" si="1"/>
        <v>-2.1560784200680229E-2</v>
      </c>
    </row>
    <row r="65" spans="1:4" ht="15.75" thickBot="1" x14ac:dyDescent="0.3">
      <c r="A65" s="3">
        <v>1600</v>
      </c>
      <c r="B65" s="3">
        <v>117.400002</v>
      </c>
      <c r="C65" s="7">
        <f t="shared" si="0"/>
        <v>1.5748356968139112E-2</v>
      </c>
      <c r="D65" s="7">
        <f t="shared" si="1"/>
        <v>3.4129896320149221E-3</v>
      </c>
    </row>
    <row r="66" spans="1:4" ht="15.75" thickBot="1" x14ac:dyDescent="0.3">
      <c r="A66" s="3">
        <v>1548.400024</v>
      </c>
      <c r="B66" s="3">
        <v>116.849998</v>
      </c>
      <c r="C66" s="7">
        <f t="shared" si="0"/>
        <v>-3.278147402450883E-2</v>
      </c>
      <c r="D66" s="7">
        <f t="shared" si="1"/>
        <v>-4.695880560864835E-3</v>
      </c>
    </row>
    <row r="67" spans="1:4" ht="15.75" thickBot="1" x14ac:dyDescent="0.3">
      <c r="A67" s="3">
        <v>1540.400024</v>
      </c>
      <c r="B67" s="3">
        <v>116.300003</v>
      </c>
      <c r="C67" s="7">
        <f t="shared" si="0"/>
        <v>-5.180016682241266E-3</v>
      </c>
      <c r="D67" s="7">
        <f t="shared" si="1"/>
        <v>-4.7179585489308734E-3</v>
      </c>
    </row>
    <row r="68" spans="1:4" ht="15.75" thickBot="1" x14ac:dyDescent="0.3">
      <c r="A68" s="3">
        <v>1539</v>
      </c>
      <c r="B68" s="3">
        <v>114.849998</v>
      </c>
      <c r="C68" s="7">
        <f t="shared" si="0"/>
        <v>-9.0928368224320994E-4</v>
      </c>
      <c r="D68" s="7">
        <f t="shared" si="1"/>
        <v>-1.2546173598886493E-2</v>
      </c>
    </row>
    <row r="69" spans="1:4" ht="15.75" thickBot="1" x14ac:dyDescent="0.3">
      <c r="A69" s="3">
        <v>1522.0500489999999</v>
      </c>
      <c r="B69" s="3">
        <v>112.199997</v>
      </c>
      <c r="C69" s="7">
        <f t="shared" si="0"/>
        <v>-1.1074712252254823E-2</v>
      </c>
      <c r="D69" s="7">
        <f t="shared" si="1"/>
        <v>-2.3343945370461177E-2</v>
      </c>
    </row>
    <row r="70" spans="1:4" ht="15.75" thickBot="1" x14ac:dyDescent="0.3">
      <c r="A70" s="3">
        <v>1511.1999510000001</v>
      </c>
      <c r="B70" s="3">
        <v>113.25</v>
      </c>
      <c r="C70" s="7">
        <f t="shared" ref="C70:C133" si="2">LN(A70/A69)</f>
        <v>-7.1541378238883513E-3</v>
      </c>
      <c r="D70" s="7">
        <f t="shared" ref="D70:D133" si="3">LN(B70/B69)</f>
        <v>9.3147980125157463E-3</v>
      </c>
    </row>
    <row r="71" spans="1:4" ht="15.75" thickBot="1" x14ac:dyDescent="0.3">
      <c r="A71" s="3">
        <v>1494.900024</v>
      </c>
      <c r="B71" s="3">
        <v>111.25</v>
      </c>
      <c r="C71" s="7">
        <f t="shared" si="2"/>
        <v>-1.0844673752681968E-2</v>
      </c>
      <c r="D71" s="7">
        <f t="shared" si="3"/>
        <v>-1.7817843316793786E-2</v>
      </c>
    </row>
    <row r="72" spans="1:4" ht="15.75" thickBot="1" x14ac:dyDescent="0.3">
      <c r="A72" s="3">
        <v>1507.4499510000001</v>
      </c>
      <c r="B72" s="3">
        <v>110.300003</v>
      </c>
      <c r="C72" s="7">
        <f t="shared" si="2"/>
        <v>8.3601180401542009E-3</v>
      </c>
      <c r="D72" s="7">
        <f t="shared" si="3"/>
        <v>-8.575967588343749E-3</v>
      </c>
    </row>
    <row r="73" spans="1:4" ht="15.75" thickBot="1" x14ac:dyDescent="0.3">
      <c r="A73" s="3">
        <v>1506.4499510000001</v>
      </c>
      <c r="B73" s="3">
        <v>106</v>
      </c>
      <c r="C73" s="7">
        <f t="shared" si="2"/>
        <v>-6.6359206955256896E-4</v>
      </c>
      <c r="D73" s="7">
        <f t="shared" si="3"/>
        <v>-3.9764859345938708E-2</v>
      </c>
    </row>
    <row r="74" spans="1:4" ht="15.75" thickBot="1" x14ac:dyDescent="0.3">
      <c r="A74" s="3">
        <v>1495.5500489999999</v>
      </c>
      <c r="B74" s="3">
        <v>107.699997</v>
      </c>
      <c r="C74" s="7">
        <f t="shared" si="2"/>
        <v>-7.2617920714429319E-3</v>
      </c>
      <c r="D74" s="7">
        <f t="shared" si="3"/>
        <v>1.5910462195122155E-2</v>
      </c>
    </row>
    <row r="75" spans="1:4" ht="15.75" thickBot="1" x14ac:dyDescent="0.3">
      <c r="A75" s="3">
        <v>1499</v>
      </c>
      <c r="B75" s="3">
        <v>104</v>
      </c>
      <c r="C75" s="7">
        <f t="shared" si="2"/>
        <v>2.3041541933849136E-3</v>
      </c>
      <c r="D75" s="7">
        <f t="shared" si="3"/>
        <v>-3.4958657165816635E-2</v>
      </c>
    </row>
    <row r="76" spans="1:4" ht="15.75" thickBot="1" x14ac:dyDescent="0.3">
      <c r="A76" s="3">
        <v>1562.5500489999999</v>
      </c>
      <c r="B76" s="3">
        <v>106.300003</v>
      </c>
      <c r="C76" s="7">
        <f t="shared" si="2"/>
        <v>4.1520914354965861E-2</v>
      </c>
      <c r="D76" s="7">
        <f t="shared" si="3"/>
        <v>2.1874414428542339E-2</v>
      </c>
    </row>
    <row r="77" spans="1:4" ht="15.75" thickBot="1" x14ac:dyDescent="0.3">
      <c r="A77" s="3">
        <v>1548</v>
      </c>
      <c r="B77" s="3">
        <v>104.199997</v>
      </c>
      <c r="C77" s="7">
        <f t="shared" si="2"/>
        <v>-9.3553583078910801E-3</v>
      </c>
      <c r="D77" s="7">
        <f t="shared" si="3"/>
        <v>-1.9953213041435908E-2</v>
      </c>
    </row>
    <row r="78" spans="1:4" ht="15.75" thickBot="1" x14ac:dyDescent="0.3">
      <c r="A78" s="3">
        <v>1499.400024</v>
      </c>
      <c r="B78" s="3">
        <v>105.25</v>
      </c>
      <c r="C78" s="7">
        <f t="shared" si="2"/>
        <v>-3.1898731074308288E-2</v>
      </c>
      <c r="D78" s="7">
        <f t="shared" si="3"/>
        <v>1.0026372034011667E-2</v>
      </c>
    </row>
    <row r="79" spans="1:4" ht="15.75" thickBot="1" x14ac:dyDescent="0.3">
      <c r="A79" s="3">
        <v>1485</v>
      </c>
      <c r="B79" s="3">
        <v>104.5</v>
      </c>
      <c r="C79" s="7">
        <f t="shared" si="2"/>
        <v>-9.6502718385641749E-3</v>
      </c>
      <c r="D79" s="7">
        <f t="shared" si="3"/>
        <v>-7.1514011576251282E-3</v>
      </c>
    </row>
    <row r="80" spans="1:4" ht="15.75" thickBot="1" x14ac:dyDescent="0.3">
      <c r="A80" s="3">
        <v>1462.650024</v>
      </c>
      <c r="B80" s="3">
        <v>104.400002</v>
      </c>
      <c r="C80" s="7">
        <f t="shared" si="2"/>
        <v>-1.5164896878988879E-2</v>
      </c>
      <c r="D80" s="7">
        <f t="shared" si="3"/>
        <v>-9.5737679923934996E-4</v>
      </c>
    </row>
    <row r="81" spans="1:4" ht="15.75" thickBot="1" x14ac:dyDescent="0.3">
      <c r="A81" s="3">
        <v>1456.6999510000001</v>
      </c>
      <c r="B81" s="3">
        <v>105.349998</v>
      </c>
      <c r="C81" s="7">
        <f t="shared" si="2"/>
        <v>-4.076305540583771E-3</v>
      </c>
      <c r="D81" s="7">
        <f t="shared" si="3"/>
        <v>9.0584266602336243E-3</v>
      </c>
    </row>
    <row r="82" spans="1:4" ht="15.75" thickBot="1" x14ac:dyDescent="0.3">
      <c r="A82" s="3">
        <v>1460.900024</v>
      </c>
      <c r="B82" s="3">
        <v>105.699997</v>
      </c>
      <c r="C82" s="7">
        <f t="shared" si="2"/>
        <v>2.8791307494701623E-3</v>
      </c>
      <c r="D82" s="7">
        <f t="shared" si="3"/>
        <v>3.3167432281177868E-3</v>
      </c>
    </row>
    <row r="83" spans="1:4" ht="15.75" thickBot="1" x14ac:dyDescent="0.3">
      <c r="A83" s="3">
        <v>1432.8000489999999</v>
      </c>
      <c r="B83" s="3">
        <v>104.900002</v>
      </c>
      <c r="C83" s="7">
        <f t="shared" si="2"/>
        <v>-1.9422094621424382E-2</v>
      </c>
      <c r="D83" s="7">
        <f t="shared" si="3"/>
        <v>-7.5973300259494902E-3</v>
      </c>
    </row>
    <row r="84" spans="1:4" ht="15.75" thickBot="1" x14ac:dyDescent="0.3">
      <c r="A84" s="3">
        <v>1399</v>
      </c>
      <c r="B84" s="3">
        <v>102.25</v>
      </c>
      <c r="C84" s="7">
        <f t="shared" si="2"/>
        <v>-2.3872910279791843E-2</v>
      </c>
      <c r="D84" s="7">
        <f t="shared" si="3"/>
        <v>-2.5586739545117126E-2</v>
      </c>
    </row>
    <row r="85" spans="1:4" ht="15.75" thickBot="1" x14ac:dyDescent="0.3">
      <c r="A85" s="3">
        <v>1406.4499510000001</v>
      </c>
      <c r="B85" s="3">
        <v>102.5</v>
      </c>
      <c r="C85" s="7">
        <f t="shared" si="2"/>
        <v>5.3110685573598809E-3</v>
      </c>
      <c r="D85" s="7">
        <f t="shared" si="3"/>
        <v>2.4420036555518089E-3</v>
      </c>
    </row>
    <row r="86" spans="1:4" ht="15.75" thickBot="1" x14ac:dyDescent="0.3">
      <c r="A86" s="3">
        <v>1436.6999510000001</v>
      </c>
      <c r="B86" s="3">
        <v>106.75</v>
      </c>
      <c r="C86" s="7">
        <f t="shared" si="2"/>
        <v>2.1280018687894513E-2</v>
      </c>
      <c r="D86" s="7">
        <f t="shared" si="3"/>
        <v>4.0626853530271102E-2</v>
      </c>
    </row>
    <row r="87" spans="1:4" ht="15.75" thickBot="1" x14ac:dyDescent="0.3">
      <c r="A87" s="3">
        <v>1445</v>
      </c>
      <c r="B87" s="3">
        <v>107.849998</v>
      </c>
      <c r="C87" s="7">
        <f t="shared" si="2"/>
        <v>5.7605386357969844E-3</v>
      </c>
      <c r="D87" s="7">
        <f t="shared" si="3"/>
        <v>1.0251702182156751E-2</v>
      </c>
    </row>
    <row r="88" spans="1:4" ht="15.75" thickBot="1" x14ac:dyDescent="0.3">
      <c r="A88" s="3">
        <v>1417.6999510000001</v>
      </c>
      <c r="B88" s="3">
        <v>105.949997</v>
      </c>
      <c r="C88" s="7">
        <f t="shared" si="2"/>
        <v>-1.9073515985971904E-2</v>
      </c>
      <c r="D88" s="7">
        <f t="shared" si="3"/>
        <v>-1.7774097891826129E-2</v>
      </c>
    </row>
    <row r="89" spans="1:4" ht="15.75" thickBot="1" x14ac:dyDescent="0.3">
      <c r="A89" s="3">
        <v>1426.400024</v>
      </c>
      <c r="B89" s="3">
        <v>105</v>
      </c>
      <c r="C89" s="7">
        <f t="shared" si="2"/>
        <v>6.1179988139447722E-3</v>
      </c>
      <c r="D89" s="7">
        <f t="shared" si="3"/>
        <v>-9.0069062415411901E-3</v>
      </c>
    </row>
    <row r="90" spans="1:4" ht="15.75" thickBot="1" x14ac:dyDescent="0.3">
      <c r="A90" s="3">
        <v>1426.8000489999999</v>
      </c>
      <c r="B90" s="3">
        <v>104.449997</v>
      </c>
      <c r="C90" s="7">
        <f t="shared" si="2"/>
        <v>2.804044528151248E-4</v>
      </c>
      <c r="D90" s="7">
        <f t="shared" si="3"/>
        <v>-5.2518908768254971E-3</v>
      </c>
    </row>
    <row r="91" spans="1:4" ht="15.75" thickBot="1" x14ac:dyDescent="0.3">
      <c r="A91" s="3">
        <v>1434.599976</v>
      </c>
      <c r="B91" s="3">
        <v>103.650002</v>
      </c>
      <c r="C91" s="7">
        <f t="shared" si="2"/>
        <v>5.4518391356112427E-3</v>
      </c>
      <c r="D91" s="7">
        <f t="shared" si="3"/>
        <v>-7.688601103202717E-3</v>
      </c>
    </row>
    <row r="92" spans="1:4" ht="15.75" thickBot="1" x14ac:dyDescent="0.3">
      <c r="A92" s="3">
        <v>1429</v>
      </c>
      <c r="B92" s="3">
        <v>105.699997</v>
      </c>
      <c r="C92" s="7">
        <f t="shared" si="2"/>
        <v>-3.9111490330645668E-3</v>
      </c>
      <c r="D92" s="7">
        <f t="shared" si="3"/>
        <v>1.9585006316482668E-2</v>
      </c>
    </row>
    <row r="93" spans="1:4" ht="15.75" thickBot="1" x14ac:dyDescent="0.3">
      <c r="A93" s="3">
        <v>1442</v>
      </c>
      <c r="B93" s="3">
        <v>104</v>
      </c>
      <c r="C93" s="7">
        <f t="shared" si="2"/>
        <v>9.0561399150270484E-3</v>
      </c>
      <c r="D93" s="7">
        <f t="shared" si="3"/>
        <v>-1.6213965352605015E-2</v>
      </c>
    </row>
    <row r="94" spans="1:4" ht="15.75" thickBot="1" x14ac:dyDescent="0.3">
      <c r="A94" s="3">
        <v>1479</v>
      </c>
      <c r="B94" s="3">
        <v>104.400002</v>
      </c>
      <c r="C94" s="7">
        <f t="shared" si="2"/>
        <v>2.5335144865905403E-2</v>
      </c>
      <c r="D94" s="7">
        <f t="shared" si="3"/>
        <v>3.8387954642535747E-3</v>
      </c>
    </row>
    <row r="95" spans="1:4" ht="15.75" thickBot="1" x14ac:dyDescent="0.3">
      <c r="A95" s="3">
        <v>1503.650024</v>
      </c>
      <c r="B95" s="3">
        <v>105.900002</v>
      </c>
      <c r="C95" s="7">
        <f t="shared" si="2"/>
        <v>1.6529317912371732E-2</v>
      </c>
      <c r="D95" s="7">
        <f t="shared" si="3"/>
        <v>1.42655768874755E-2</v>
      </c>
    </row>
    <row r="96" spans="1:4" ht="15.75" thickBot="1" x14ac:dyDescent="0.3">
      <c r="A96" s="3">
        <v>1453.8000489999999</v>
      </c>
      <c r="B96" s="3">
        <v>112.699997</v>
      </c>
      <c r="C96" s="7">
        <f t="shared" si="2"/>
        <v>-3.3714649867863287E-2</v>
      </c>
      <c r="D96" s="7">
        <f t="shared" si="3"/>
        <v>6.2234122933284987E-2</v>
      </c>
    </row>
    <row r="97" spans="1:4" ht="15.75" thickBot="1" x14ac:dyDescent="0.3">
      <c r="A97" s="3">
        <v>1421.900024</v>
      </c>
      <c r="B97" s="3">
        <v>110.699997</v>
      </c>
      <c r="C97" s="7">
        <f t="shared" si="2"/>
        <v>-2.2186829474155442E-2</v>
      </c>
      <c r="D97" s="7">
        <f t="shared" si="3"/>
        <v>-1.7905581812067074E-2</v>
      </c>
    </row>
    <row r="98" spans="1:4" ht="15.75" thickBot="1" x14ac:dyDescent="0.3">
      <c r="A98" s="3">
        <v>1423</v>
      </c>
      <c r="B98" s="3">
        <v>110.300003</v>
      </c>
      <c r="C98" s="7">
        <f t="shared" si="2"/>
        <v>7.7329680869967507E-4</v>
      </c>
      <c r="D98" s="7">
        <f t="shared" si="3"/>
        <v>-3.6198591563139605E-3</v>
      </c>
    </row>
    <row r="99" spans="1:4" ht="15.75" thickBot="1" x14ac:dyDescent="0.3">
      <c r="A99" s="3">
        <v>1409.599976</v>
      </c>
      <c r="B99" s="3">
        <v>114</v>
      </c>
      <c r="C99" s="7">
        <f t="shared" si="2"/>
        <v>-9.461359934044216E-3</v>
      </c>
      <c r="D99" s="7">
        <f t="shared" si="3"/>
        <v>3.2994494936489628E-2</v>
      </c>
    </row>
    <row r="100" spans="1:4" ht="15.75" thickBot="1" x14ac:dyDescent="0.3">
      <c r="A100" s="3">
        <v>1410.8000489999999</v>
      </c>
      <c r="B100" s="3">
        <v>112.849998</v>
      </c>
      <c r="C100" s="7">
        <f t="shared" si="2"/>
        <v>8.5099493815492754E-4</v>
      </c>
      <c r="D100" s="7">
        <f t="shared" si="3"/>
        <v>-1.0138962853591617E-2</v>
      </c>
    </row>
    <row r="101" spans="1:4" ht="15.75" thickBot="1" x14ac:dyDescent="0.3">
      <c r="A101" s="3">
        <v>1424.9499510000001</v>
      </c>
      <c r="B101" s="3">
        <v>112.349998</v>
      </c>
      <c r="C101" s="7">
        <f t="shared" si="2"/>
        <v>9.9797368867290456E-3</v>
      </c>
      <c r="D101" s="7">
        <f t="shared" si="3"/>
        <v>-4.4405047110789905E-3</v>
      </c>
    </row>
    <row r="102" spans="1:4" ht="15.75" thickBot="1" x14ac:dyDescent="0.3">
      <c r="A102" s="3">
        <v>1430</v>
      </c>
      <c r="B102" s="3">
        <v>114.949997</v>
      </c>
      <c r="C102" s="7">
        <f t="shared" si="2"/>
        <v>3.5377532732607155E-3</v>
      </c>
      <c r="D102" s="7">
        <f t="shared" si="3"/>
        <v>2.2878244281061749E-2</v>
      </c>
    </row>
    <row r="103" spans="1:4" ht="15.75" thickBot="1" x14ac:dyDescent="0.3">
      <c r="A103" s="3">
        <v>1424.1999510000001</v>
      </c>
      <c r="B103" s="3">
        <v>118.699997</v>
      </c>
      <c r="C103" s="7">
        <f t="shared" si="2"/>
        <v>-4.0642261112092621E-3</v>
      </c>
      <c r="D103" s="7">
        <f t="shared" si="3"/>
        <v>3.2102051230935874E-2</v>
      </c>
    </row>
    <row r="104" spans="1:4" ht="15.75" thickBot="1" x14ac:dyDescent="0.3">
      <c r="A104" s="3">
        <v>1408.599976</v>
      </c>
      <c r="B104" s="3">
        <v>121.150002</v>
      </c>
      <c r="C104" s="7">
        <f t="shared" si="2"/>
        <v>-1.1013931869627815E-2</v>
      </c>
      <c r="D104" s="7">
        <f t="shared" si="3"/>
        <v>2.0430187429172582E-2</v>
      </c>
    </row>
    <row r="105" spans="1:4" ht="15.75" thickBot="1" x14ac:dyDescent="0.3">
      <c r="A105" s="3">
        <v>1398.900024</v>
      </c>
      <c r="B105" s="3">
        <v>116</v>
      </c>
      <c r="C105" s="7">
        <f t="shared" si="2"/>
        <v>-6.9100556343940044E-3</v>
      </c>
      <c r="D105" s="7">
        <f t="shared" si="3"/>
        <v>-4.3439272664630491E-2</v>
      </c>
    </row>
    <row r="106" spans="1:4" ht="15.75" thickBot="1" x14ac:dyDescent="0.3">
      <c r="A106" s="3">
        <v>1442.599976</v>
      </c>
      <c r="B106" s="3">
        <v>115.400002</v>
      </c>
      <c r="C106" s="7">
        <f t="shared" si="2"/>
        <v>3.076079379422202E-2</v>
      </c>
      <c r="D106" s="7">
        <f t="shared" si="3"/>
        <v>-5.1858197013430196E-3</v>
      </c>
    </row>
    <row r="107" spans="1:4" ht="15.75" thickBot="1" x14ac:dyDescent="0.3">
      <c r="A107" s="3">
        <v>1482.75</v>
      </c>
      <c r="B107" s="3">
        <v>117.5</v>
      </c>
      <c r="C107" s="7">
        <f t="shared" si="2"/>
        <v>2.7451447285892296E-2</v>
      </c>
      <c r="D107" s="7">
        <f t="shared" si="3"/>
        <v>1.8033962179192155E-2</v>
      </c>
    </row>
    <row r="108" spans="1:4" ht="15.75" thickBot="1" x14ac:dyDescent="0.3">
      <c r="A108" s="3">
        <v>1478.849976</v>
      </c>
      <c r="B108" s="3">
        <v>115.800003</v>
      </c>
      <c r="C108" s="7">
        <f t="shared" si="2"/>
        <v>-2.6337292585025779E-3</v>
      </c>
      <c r="D108" s="7">
        <f t="shared" si="3"/>
        <v>-1.4573742538583343E-2</v>
      </c>
    </row>
    <row r="109" spans="1:4" ht="15.75" thickBot="1" x14ac:dyDescent="0.3">
      <c r="A109" s="3">
        <v>1465.900024</v>
      </c>
      <c r="B109" s="3">
        <v>114.699997</v>
      </c>
      <c r="C109" s="7">
        <f t="shared" si="2"/>
        <v>-8.795337792153567E-3</v>
      </c>
      <c r="D109" s="7">
        <f t="shared" si="3"/>
        <v>-9.5445930654931028E-3</v>
      </c>
    </row>
    <row r="110" spans="1:4" ht="15.75" thickBot="1" x14ac:dyDescent="0.3">
      <c r="A110" s="3">
        <v>1501.900024</v>
      </c>
      <c r="B110" s="3">
        <v>114.050003</v>
      </c>
      <c r="C110" s="7">
        <f t="shared" si="2"/>
        <v>2.4261584523114069E-2</v>
      </c>
      <c r="D110" s="7">
        <f t="shared" si="3"/>
        <v>-5.6830229454879382E-3</v>
      </c>
    </row>
    <row r="111" spans="1:4" ht="15.75" thickBot="1" x14ac:dyDescent="0.3">
      <c r="A111" s="3">
        <v>1520.4499510000001</v>
      </c>
      <c r="B111" s="3">
        <v>113.949997</v>
      </c>
      <c r="C111" s="7">
        <f t="shared" si="2"/>
        <v>1.2275322238372665E-2</v>
      </c>
      <c r="D111" s="7">
        <f t="shared" si="3"/>
        <v>-8.7724567029288133E-4</v>
      </c>
    </row>
    <row r="112" spans="1:4" ht="15.75" thickBot="1" x14ac:dyDescent="0.3">
      <c r="A112" s="3">
        <v>1513.75</v>
      </c>
      <c r="B112" s="3">
        <v>117.099998</v>
      </c>
      <c r="C112" s="7">
        <f t="shared" si="2"/>
        <v>-4.4162955623645818E-3</v>
      </c>
      <c r="D112" s="7">
        <f t="shared" si="3"/>
        <v>2.7268524159895904E-2</v>
      </c>
    </row>
    <row r="113" spans="1:4" ht="15.75" thickBot="1" x14ac:dyDescent="0.3">
      <c r="A113" s="3">
        <v>1487</v>
      </c>
      <c r="B113" s="3">
        <v>115.400002</v>
      </c>
      <c r="C113" s="7">
        <f t="shared" si="2"/>
        <v>-1.7829348407146901E-2</v>
      </c>
      <c r="D113" s="7">
        <f t="shared" si="3"/>
        <v>-1.4623882119230687E-2</v>
      </c>
    </row>
    <row r="114" spans="1:4" ht="15.75" thickBot="1" x14ac:dyDescent="0.3">
      <c r="A114" s="3">
        <v>1489</v>
      </c>
      <c r="B114" s="3">
        <v>113.650002</v>
      </c>
      <c r="C114" s="7">
        <f t="shared" si="2"/>
        <v>1.3440862238539562E-3</v>
      </c>
      <c r="D114" s="7">
        <f t="shared" si="3"/>
        <v>-1.5280803508581268E-2</v>
      </c>
    </row>
    <row r="115" spans="1:4" ht="15.75" thickBot="1" x14ac:dyDescent="0.3">
      <c r="A115" s="3">
        <v>1513</v>
      </c>
      <c r="B115" s="3">
        <v>115.550003</v>
      </c>
      <c r="C115" s="7">
        <f t="shared" si="2"/>
        <v>1.5989681104346905E-2</v>
      </c>
      <c r="D115" s="7">
        <f t="shared" si="3"/>
        <v>1.6579794786735876E-2</v>
      </c>
    </row>
    <row r="116" spans="1:4" ht="15.75" thickBot="1" x14ac:dyDescent="0.3">
      <c r="A116" s="3">
        <v>1519.5</v>
      </c>
      <c r="B116" s="3">
        <v>114.349998</v>
      </c>
      <c r="C116" s="7">
        <f t="shared" si="2"/>
        <v>4.2868985684918091E-3</v>
      </c>
      <c r="D116" s="7">
        <f t="shared" si="3"/>
        <v>-1.0439459704547854E-2</v>
      </c>
    </row>
    <row r="117" spans="1:4" ht="15.75" thickBot="1" x14ac:dyDescent="0.3">
      <c r="A117" s="3">
        <v>1527</v>
      </c>
      <c r="B117" s="3">
        <v>118.449997</v>
      </c>
      <c r="C117" s="7">
        <f t="shared" si="2"/>
        <v>4.9236928617847411E-3</v>
      </c>
      <c r="D117" s="7">
        <f t="shared" si="3"/>
        <v>3.522700229902373E-2</v>
      </c>
    </row>
    <row r="118" spans="1:4" ht="15.75" thickBot="1" x14ac:dyDescent="0.3">
      <c r="A118" s="3">
        <v>1510.1999510000001</v>
      </c>
      <c r="B118" s="3">
        <v>119.400002</v>
      </c>
      <c r="C118" s="7">
        <f t="shared" si="2"/>
        <v>-1.1062966295341406E-2</v>
      </c>
      <c r="D118" s="7">
        <f t="shared" si="3"/>
        <v>7.9883124312684801E-3</v>
      </c>
    </row>
    <row r="119" spans="1:4" ht="15.75" thickBot="1" x14ac:dyDescent="0.3">
      <c r="A119" s="3">
        <v>1524.9499510000001</v>
      </c>
      <c r="B119" s="3">
        <v>123.800003</v>
      </c>
      <c r="C119" s="7">
        <f t="shared" si="2"/>
        <v>9.7195305632719175E-3</v>
      </c>
      <c r="D119" s="7">
        <f t="shared" si="3"/>
        <v>3.6188166774208316E-2</v>
      </c>
    </row>
    <row r="120" spans="1:4" ht="15.75" thickBot="1" x14ac:dyDescent="0.3">
      <c r="A120" s="3">
        <v>1520.650024</v>
      </c>
      <c r="B120" s="3">
        <v>126.699997</v>
      </c>
      <c r="C120" s="7">
        <f t="shared" si="2"/>
        <v>-2.8236996928942344E-3</v>
      </c>
      <c r="D120" s="7">
        <f t="shared" si="3"/>
        <v>2.3154679165984852E-2</v>
      </c>
    </row>
    <row r="121" spans="1:4" ht="15.75" thickBot="1" x14ac:dyDescent="0.3">
      <c r="A121" s="3">
        <v>1514</v>
      </c>
      <c r="B121" s="3">
        <v>127.5</v>
      </c>
      <c r="C121" s="7">
        <f t="shared" si="2"/>
        <v>-4.382735796274578E-3</v>
      </c>
      <c r="D121" s="7">
        <f t="shared" si="3"/>
        <v>6.2943009493671735E-3</v>
      </c>
    </row>
    <row r="122" spans="1:4" ht="15.75" thickBot="1" x14ac:dyDescent="0.3">
      <c r="A122" s="3">
        <v>1501.3000489999999</v>
      </c>
      <c r="B122" s="3">
        <v>125.900002</v>
      </c>
      <c r="C122" s="7">
        <f t="shared" si="2"/>
        <v>-8.4237229407553606E-3</v>
      </c>
      <c r="D122" s="7">
        <f t="shared" si="3"/>
        <v>-1.2628407662556001E-2</v>
      </c>
    </row>
    <row r="123" spans="1:4" ht="15.75" thickBot="1" x14ac:dyDescent="0.3">
      <c r="A123" s="3">
        <v>1502</v>
      </c>
      <c r="B123" s="3">
        <v>128</v>
      </c>
      <c r="C123" s="7">
        <f t="shared" si="2"/>
        <v>4.6612126744136561E-4</v>
      </c>
      <c r="D123" s="7">
        <f t="shared" si="3"/>
        <v>1.6542306983692238E-2</v>
      </c>
    </row>
    <row r="124" spans="1:4" ht="15.75" thickBot="1" x14ac:dyDescent="0.3">
      <c r="A124" s="3">
        <v>1489</v>
      </c>
      <c r="B124" s="3">
        <v>124.800003</v>
      </c>
      <c r="C124" s="7">
        <f t="shared" si="2"/>
        <v>-8.6927996400711135E-3</v>
      </c>
      <c r="D124" s="7">
        <f t="shared" si="3"/>
        <v>-2.5317783945828596E-2</v>
      </c>
    </row>
    <row r="125" spans="1:4" ht="15.75" thickBot="1" x14ac:dyDescent="0.3">
      <c r="A125" s="3">
        <v>1496.5500489999999</v>
      </c>
      <c r="B125" s="3">
        <v>126.599998</v>
      </c>
      <c r="C125" s="7">
        <f t="shared" si="2"/>
        <v>5.0577380855894253E-3</v>
      </c>
      <c r="D125" s="7">
        <f t="shared" si="3"/>
        <v>1.4320013938498707E-2</v>
      </c>
    </row>
    <row r="126" spans="1:4" ht="15.75" thickBot="1" x14ac:dyDescent="0.3">
      <c r="A126" s="3">
        <v>1486</v>
      </c>
      <c r="B126" s="3">
        <v>125.800003</v>
      </c>
      <c r="C126" s="7">
        <f t="shared" si="2"/>
        <v>-7.0745454918939646E-3</v>
      </c>
      <c r="D126" s="7">
        <f t="shared" si="3"/>
        <v>-6.3391257985707401E-3</v>
      </c>
    </row>
    <row r="127" spans="1:4" ht="15.75" thickBot="1" x14ac:dyDescent="0.3">
      <c r="A127" s="3">
        <v>1496</v>
      </c>
      <c r="B127" s="3">
        <v>128.5</v>
      </c>
      <c r="C127" s="7">
        <f t="shared" si="2"/>
        <v>6.7069332567180799E-3</v>
      </c>
      <c r="D127" s="7">
        <f t="shared" si="3"/>
        <v>2.1235536221557907E-2</v>
      </c>
    </row>
    <row r="128" spans="1:4" ht="15.75" thickBot="1" x14ac:dyDescent="0.3">
      <c r="A128" s="3">
        <v>1494</v>
      </c>
      <c r="B128" s="3">
        <v>128.25</v>
      </c>
      <c r="C128" s="7">
        <f t="shared" si="2"/>
        <v>-1.3377928416599422E-3</v>
      </c>
      <c r="D128" s="7">
        <f t="shared" si="3"/>
        <v>-1.9474202843955666E-3</v>
      </c>
    </row>
    <row r="129" spans="1:4" ht="15.75" thickBot="1" x14ac:dyDescent="0.3">
      <c r="A129" s="3">
        <v>1478.75</v>
      </c>
      <c r="B129" s="3">
        <v>127</v>
      </c>
      <c r="C129" s="7">
        <f t="shared" si="2"/>
        <v>-1.0259950400166098E-2</v>
      </c>
      <c r="D129" s="7">
        <f t="shared" si="3"/>
        <v>-9.7943975922876979E-3</v>
      </c>
    </row>
    <row r="130" spans="1:4" ht="15.75" thickBot="1" x14ac:dyDescent="0.3">
      <c r="A130" s="3">
        <v>1490</v>
      </c>
      <c r="B130" s="3">
        <v>124.550003</v>
      </c>
      <c r="C130" s="7">
        <f t="shared" si="2"/>
        <v>7.5789836469082987E-3</v>
      </c>
      <c r="D130" s="7">
        <f t="shared" si="3"/>
        <v>-1.9479820663689907E-2</v>
      </c>
    </row>
    <row r="131" spans="1:4" ht="15.75" thickBot="1" x14ac:dyDescent="0.3">
      <c r="A131" s="3">
        <v>1491.8000489999999</v>
      </c>
      <c r="B131" s="3">
        <v>122</v>
      </c>
      <c r="C131" s="7">
        <f t="shared" si="2"/>
        <v>1.2073574277834127E-3</v>
      </c>
      <c r="D131" s="7">
        <f t="shared" si="3"/>
        <v>-2.0686221061644736E-2</v>
      </c>
    </row>
    <row r="132" spans="1:4" ht="15.75" thickBot="1" x14ac:dyDescent="0.3">
      <c r="A132" s="3">
        <v>1508</v>
      </c>
      <c r="B132" s="3">
        <v>124.199997</v>
      </c>
      <c r="C132" s="7">
        <f t="shared" si="2"/>
        <v>1.0800792200612967E-2</v>
      </c>
      <c r="D132" s="7">
        <f t="shared" si="3"/>
        <v>1.7872100611532195E-2</v>
      </c>
    </row>
    <row r="133" spans="1:4" ht="15.75" thickBot="1" x14ac:dyDescent="0.3">
      <c r="A133" s="3">
        <v>1497.8000489999999</v>
      </c>
      <c r="B133" s="3">
        <v>124.400002</v>
      </c>
      <c r="C133" s="7">
        <f t="shared" si="2"/>
        <v>-6.7868720379870764E-3</v>
      </c>
      <c r="D133" s="7">
        <f t="shared" si="3"/>
        <v>1.6090510374607541E-3</v>
      </c>
    </row>
    <row r="134" spans="1:4" ht="15.75" thickBot="1" x14ac:dyDescent="0.3">
      <c r="A134" s="3">
        <v>1513.4499510000001</v>
      </c>
      <c r="B134" s="3">
        <v>124.449997</v>
      </c>
      <c r="C134" s="7">
        <f t="shared" ref="C134:C197" si="4">LN(A134/A133)</f>
        <v>1.0394383000548795E-2</v>
      </c>
      <c r="D134" s="7">
        <f t="shared" ref="D134:D197" si="5">LN(B134/B133)</f>
        <v>4.0180832528465769E-4</v>
      </c>
    </row>
    <row r="135" spans="1:4" ht="15.75" thickBot="1" x14ac:dyDescent="0.3">
      <c r="A135" s="3">
        <v>1522</v>
      </c>
      <c r="B135" s="3">
        <v>124.949997</v>
      </c>
      <c r="C135" s="7">
        <f t="shared" si="4"/>
        <v>5.6334788911680577E-3</v>
      </c>
      <c r="D135" s="7">
        <f t="shared" si="5"/>
        <v>4.0096285638233087E-3</v>
      </c>
    </row>
    <row r="136" spans="1:4" ht="15.75" thickBot="1" x14ac:dyDescent="0.3">
      <c r="A136" s="3">
        <v>1523</v>
      </c>
      <c r="B136" s="3">
        <v>124.5</v>
      </c>
      <c r="C136" s="7">
        <f t="shared" si="4"/>
        <v>6.5681447353075359E-4</v>
      </c>
      <c r="D136" s="7">
        <f t="shared" si="5"/>
        <v>-3.6079173665949284E-3</v>
      </c>
    </row>
    <row r="137" spans="1:4" ht="15.75" thickBot="1" x14ac:dyDescent="0.3">
      <c r="A137" s="3">
        <v>1508.1999510000001</v>
      </c>
      <c r="B137" s="3">
        <v>122.449997</v>
      </c>
      <c r="C137" s="7">
        <f t="shared" si="4"/>
        <v>-9.7652196156754068E-3</v>
      </c>
      <c r="D137" s="7">
        <f t="shared" si="5"/>
        <v>-1.6602957006381733E-2</v>
      </c>
    </row>
    <row r="138" spans="1:4" ht="15.75" thickBot="1" x14ac:dyDescent="0.3">
      <c r="A138" s="3">
        <v>1509</v>
      </c>
      <c r="B138" s="3">
        <v>120.949997</v>
      </c>
      <c r="C138" s="7">
        <f t="shared" si="4"/>
        <v>5.3032548836265793E-4</v>
      </c>
      <c r="D138" s="7">
        <f t="shared" si="5"/>
        <v>-1.23255466459825E-2</v>
      </c>
    </row>
    <row r="139" spans="1:4" ht="15.75" thickBot="1" x14ac:dyDescent="0.3">
      <c r="A139" s="3">
        <v>1502</v>
      </c>
      <c r="B139" s="3">
        <v>119.75</v>
      </c>
      <c r="C139" s="7">
        <f t="shared" si="4"/>
        <v>-4.6496264437687921E-3</v>
      </c>
      <c r="D139" s="7">
        <f t="shared" si="5"/>
        <v>-9.9709759613734912E-3</v>
      </c>
    </row>
    <row r="140" spans="1:4" ht="15.75" thickBot="1" x14ac:dyDescent="0.3">
      <c r="A140" s="3">
        <v>1489.25</v>
      </c>
      <c r="B140" s="3">
        <v>120.849998</v>
      </c>
      <c r="C140" s="7">
        <f t="shared" si="4"/>
        <v>-8.5249158152832655E-3</v>
      </c>
      <c r="D140" s="7">
        <f t="shared" si="5"/>
        <v>9.1438543090257875E-3</v>
      </c>
    </row>
    <row r="141" spans="1:4" ht="15.75" thickBot="1" x14ac:dyDescent="0.3">
      <c r="A141" s="3">
        <v>1504.5</v>
      </c>
      <c r="B141" s="3">
        <v>121.449997</v>
      </c>
      <c r="C141" s="7">
        <f t="shared" si="4"/>
        <v>1.0187979561302995E-2</v>
      </c>
      <c r="D141" s="7">
        <f t="shared" si="5"/>
        <v>4.9525401466075491E-3</v>
      </c>
    </row>
    <row r="142" spans="1:4" ht="15.75" thickBot="1" x14ac:dyDescent="0.3">
      <c r="A142" s="3">
        <v>1540</v>
      </c>
      <c r="B142" s="3">
        <v>125</v>
      </c>
      <c r="C142" s="7">
        <f t="shared" si="4"/>
        <v>2.3321799337574826E-2</v>
      </c>
      <c r="D142" s="7">
        <f t="shared" si="5"/>
        <v>2.881110655564327E-2</v>
      </c>
    </row>
    <row r="143" spans="1:4" ht="15.75" thickBot="1" x14ac:dyDescent="0.3">
      <c r="A143" s="3">
        <v>1545.349976</v>
      </c>
      <c r="B143" s="3">
        <v>120.400002</v>
      </c>
      <c r="C143" s="7">
        <f t="shared" si="4"/>
        <v>3.4679899548561359E-3</v>
      </c>
      <c r="D143" s="7">
        <f t="shared" si="5"/>
        <v>-3.7494187816284864E-2</v>
      </c>
    </row>
    <row r="144" spans="1:4" ht="15.75" thickBot="1" x14ac:dyDescent="0.3">
      <c r="A144" s="3">
        <v>1537.6999510000001</v>
      </c>
      <c r="B144" s="3">
        <v>119.400002</v>
      </c>
      <c r="C144" s="7">
        <f t="shared" si="4"/>
        <v>-4.9626447066580034E-3</v>
      </c>
      <c r="D144" s="7">
        <f t="shared" si="5"/>
        <v>-8.3403317770959166E-3</v>
      </c>
    </row>
    <row r="145" spans="1:4" ht="15.75" thickBot="1" x14ac:dyDescent="0.3">
      <c r="A145" s="3">
        <v>1516</v>
      </c>
      <c r="B145" s="3">
        <v>118.650002</v>
      </c>
      <c r="C145" s="7">
        <f t="shared" si="4"/>
        <v>-1.4212474453556199E-2</v>
      </c>
      <c r="D145" s="7">
        <f t="shared" si="5"/>
        <v>-6.3012179708478878E-3</v>
      </c>
    </row>
    <row r="146" spans="1:4" ht="15.75" thickBot="1" x14ac:dyDescent="0.3">
      <c r="A146" s="3">
        <v>1502</v>
      </c>
      <c r="B146" s="3">
        <v>119.349998</v>
      </c>
      <c r="C146" s="7">
        <f t="shared" si="4"/>
        <v>-9.2777338782368771E-3</v>
      </c>
      <c r="D146" s="7">
        <f t="shared" si="5"/>
        <v>5.8823362893304539E-3</v>
      </c>
    </row>
    <row r="147" spans="1:4" ht="15.75" thickBot="1" x14ac:dyDescent="0.3">
      <c r="A147" s="3">
        <v>1506.099976</v>
      </c>
      <c r="B147" s="3">
        <v>120.800003</v>
      </c>
      <c r="C147" s="7">
        <f t="shared" si="4"/>
        <v>2.7259589585257966E-3</v>
      </c>
      <c r="D147" s="7">
        <f t="shared" si="5"/>
        <v>1.2075974307748536E-2</v>
      </c>
    </row>
    <row r="148" spans="1:4" ht="15.75" thickBot="1" x14ac:dyDescent="0.3">
      <c r="A148" s="3">
        <v>1507.349976</v>
      </c>
      <c r="B148" s="3">
        <v>121.75</v>
      </c>
      <c r="C148" s="7">
        <f t="shared" si="4"/>
        <v>8.296139584890327E-4</v>
      </c>
      <c r="D148" s="7">
        <f t="shared" si="5"/>
        <v>7.8334516275477169E-3</v>
      </c>
    </row>
    <row r="149" spans="1:4" ht="15.75" thickBot="1" x14ac:dyDescent="0.3">
      <c r="A149" s="3">
        <v>1526.75</v>
      </c>
      <c r="B149" s="3">
        <v>119.400002</v>
      </c>
      <c r="C149" s="7">
        <f t="shared" si="4"/>
        <v>1.2788166862149257E-2</v>
      </c>
      <c r="D149" s="7">
        <f t="shared" si="5"/>
        <v>-1.9490544253778826E-2</v>
      </c>
    </row>
    <row r="150" spans="1:4" ht="15.75" thickBot="1" x14ac:dyDescent="0.3">
      <c r="A150" s="3">
        <v>1529.9499510000001</v>
      </c>
      <c r="B150" s="3">
        <v>117.400002</v>
      </c>
      <c r="C150" s="7">
        <f t="shared" si="4"/>
        <v>2.0937299834896781E-3</v>
      </c>
      <c r="D150" s="7">
        <f t="shared" si="5"/>
        <v>-1.6892293279149234E-2</v>
      </c>
    </row>
    <row r="151" spans="1:4" ht="15.75" thickBot="1" x14ac:dyDescent="0.3">
      <c r="A151" s="3">
        <v>1488.849976</v>
      </c>
      <c r="B151" s="3">
        <v>116.550003</v>
      </c>
      <c r="C151" s="7">
        <f t="shared" si="4"/>
        <v>-2.7231029347877311E-2</v>
      </c>
      <c r="D151" s="7">
        <f t="shared" si="5"/>
        <v>-7.2665332079794439E-3</v>
      </c>
    </row>
    <row r="152" spans="1:4" ht="15.75" thickBot="1" x14ac:dyDescent="0.3">
      <c r="A152" s="3">
        <v>1454</v>
      </c>
      <c r="B152" s="3">
        <v>113.25</v>
      </c>
      <c r="C152" s="7">
        <f t="shared" si="4"/>
        <v>-2.3685614645391935E-2</v>
      </c>
      <c r="D152" s="7">
        <f t="shared" si="5"/>
        <v>-2.8722626858648164E-2</v>
      </c>
    </row>
    <row r="153" spans="1:4" ht="15.75" thickBot="1" x14ac:dyDescent="0.3">
      <c r="A153" s="3">
        <v>1468.5</v>
      </c>
      <c r="B153" s="3">
        <v>115.800003</v>
      </c>
      <c r="C153" s="7">
        <f t="shared" si="4"/>
        <v>9.9230925452100192E-3</v>
      </c>
      <c r="D153" s="7">
        <f t="shared" si="5"/>
        <v>2.2266826682487001E-2</v>
      </c>
    </row>
    <row r="154" spans="1:4" ht="15.75" thickBot="1" x14ac:dyDescent="0.3">
      <c r="A154" s="3">
        <v>1457.4499510000001</v>
      </c>
      <c r="B154" s="3">
        <v>116.75</v>
      </c>
      <c r="C154" s="7">
        <f t="shared" si="4"/>
        <v>-7.5531719401572012E-3</v>
      </c>
      <c r="D154" s="7">
        <f t="shared" si="5"/>
        <v>8.1703055033762878E-3</v>
      </c>
    </row>
    <row r="155" spans="1:4" ht="15.75" thickBot="1" x14ac:dyDescent="0.3">
      <c r="A155" s="3">
        <v>1444</v>
      </c>
      <c r="B155" s="3">
        <v>115.599998</v>
      </c>
      <c r="C155" s="7">
        <f t="shared" si="4"/>
        <v>-9.2712592457459882E-3</v>
      </c>
      <c r="D155" s="7">
        <f t="shared" si="5"/>
        <v>-9.8989576117678203E-3</v>
      </c>
    </row>
    <row r="156" spans="1:4" ht="15.75" thickBot="1" x14ac:dyDescent="0.3">
      <c r="A156" s="3">
        <v>1449.900024</v>
      </c>
      <c r="B156" s="3">
        <v>115.900002</v>
      </c>
      <c r="C156" s="7">
        <f t="shared" si="4"/>
        <v>4.0775646192421789E-3</v>
      </c>
      <c r="D156" s="7">
        <f t="shared" si="5"/>
        <v>2.5918286647223796E-3</v>
      </c>
    </row>
    <row r="157" spans="1:4" ht="15.75" thickBot="1" x14ac:dyDescent="0.3">
      <c r="A157" s="3">
        <v>1438.6999510000001</v>
      </c>
      <c r="B157" s="3">
        <v>115.199997</v>
      </c>
      <c r="C157" s="7">
        <f t="shared" si="4"/>
        <v>-7.7547110875519501E-3</v>
      </c>
      <c r="D157" s="7">
        <f t="shared" si="5"/>
        <v>-6.0580453818374382E-3</v>
      </c>
    </row>
    <row r="158" spans="1:4" ht="15.75" thickBot="1" x14ac:dyDescent="0.3">
      <c r="A158" s="3">
        <v>1429.9499510000001</v>
      </c>
      <c r="B158" s="3">
        <v>115.800003</v>
      </c>
      <c r="C158" s="7">
        <f t="shared" si="4"/>
        <v>-6.1004496436979352E-3</v>
      </c>
      <c r="D158" s="7">
        <f t="shared" si="5"/>
        <v>5.1948688255064601E-3</v>
      </c>
    </row>
    <row r="159" spans="1:4" ht="15.75" thickBot="1" x14ac:dyDescent="0.3">
      <c r="A159" s="3">
        <v>1431.75</v>
      </c>
      <c r="B159" s="3">
        <v>116.75</v>
      </c>
      <c r="C159" s="7">
        <f t="shared" si="4"/>
        <v>1.2580279332026969E-3</v>
      </c>
      <c r="D159" s="7">
        <f t="shared" si="5"/>
        <v>8.1703055033762878E-3</v>
      </c>
    </row>
    <row r="160" spans="1:4" ht="15.75" thickBot="1" x14ac:dyDescent="0.3">
      <c r="A160" s="3">
        <v>1435</v>
      </c>
      <c r="B160" s="3">
        <v>117.5</v>
      </c>
      <c r="C160" s="7">
        <f t="shared" si="4"/>
        <v>2.2673769197548441E-3</v>
      </c>
      <c r="D160" s="7">
        <f t="shared" si="5"/>
        <v>6.4034370352070071E-3</v>
      </c>
    </row>
    <row r="161" spans="1:4" ht="15.75" thickBot="1" x14ac:dyDescent="0.3">
      <c r="A161" s="3">
        <v>1439.900024</v>
      </c>
      <c r="B161" s="3">
        <v>118.199997</v>
      </c>
      <c r="C161" s="7">
        <f t="shared" si="4"/>
        <v>3.4088341883273536E-3</v>
      </c>
      <c r="D161" s="7">
        <f t="shared" si="5"/>
        <v>5.9397460070732648E-3</v>
      </c>
    </row>
    <row r="162" spans="1:4" ht="15.75" thickBot="1" x14ac:dyDescent="0.3">
      <c r="A162" s="3">
        <v>1474.5</v>
      </c>
      <c r="B162" s="3">
        <v>118.5</v>
      </c>
      <c r="C162" s="7">
        <f t="shared" si="4"/>
        <v>2.3745265873282111E-2</v>
      </c>
      <c r="D162" s="7">
        <f t="shared" si="5"/>
        <v>2.5348809838990813E-3</v>
      </c>
    </row>
    <row r="163" spans="1:4" ht="15.75" thickBot="1" x14ac:dyDescent="0.3">
      <c r="A163" s="3">
        <v>1507.0500489999999</v>
      </c>
      <c r="B163" s="3">
        <v>117.25</v>
      </c>
      <c r="C163" s="7">
        <f t="shared" si="4"/>
        <v>2.1835180834953061E-2</v>
      </c>
      <c r="D163" s="7">
        <f t="shared" si="5"/>
        <v>-1.0604553248797112E-2</v>
      </c>
    </row>
    <row r="164" spans="1:4" ht="15.75" thickBot="1" x14ac:dyDescent="0.3">
      <c r="A164" s="3">
        <v>1500</v>
      </c>
      <c r="B164" s="3">
        <v>118.199997</v>
      </c>
      <c r="C164" s="7">
        <f t="shared" si="4"/>
        <v>-4.6890219999825011E-3</v>
      </c>
      <c r="D164" s="7">
        <f t="shared" si="5"/>
        <v>8.0696722648981208E-3</v>
      </c>
    </row>
    <row r="165" spans="1:4" ht="15.75" thickBot="1" x14ac:dyDescent="0.3">
      <c r="A165" s="3">
        <v>1507.349976</v>
      </c>
      <c r="B165" s="3">
        <v>117</v>
      </c>
      <c r="C165" s="7">
        <f t="shared" si="4"/>
        <v>4.8880181507934611E-3</v>
      </c>
      <c r="D165" s="7">
        <f t="shared" si="5"/>
        <v>-1.0204144793530656E-2</v>
      </c>
    </row>
    <row r="166" spans="1:4" ht="15.75" thickBot="1" x14ac:dyDescent="0.3">
      <c r="A166" s="3">
        <v>1519.75</v>
      </c>
      <c r="B166" s="3">
        <v>115.699997</v>
      </c>
      <c r="C166" s="7">
        <f t="shared" si="4"/>
        <v>8.1927213877368097E-3</v>
      </c>
      <c r="D166" s="7">
        <f t="shared" si="5"/>
        <v>-1.1173326527252685E-2</v>
      </c>
    </row>
    <row r="167" spans="1:4" ht="15.75" thickBot="1" x14ac:dyDescent="0.3">
      <c r="A167" s="3">
        <v>1518.849976</v>
      </c>
      <c r="B167" s="3">
        <v>117.300003</v>
      </c>
      <c r="C167" s="7">
        <f t="shared" si="4"/>
        <v>-5.9239388759907646E-4</v>
      </c>
      <c r="D167" s="7">
        <f t="shared" si="5"/>
        <v>1.3734172964373514E-2</v>
      </c>
    </row>
    <row r="168" spans="1:4" ht="15.75" thickBot="1" x14ac:dyDescent="0.3">
      <c r="A168" s="3">
        <v>1507.599976</v>
      </c>
      <c r="B168" s="3">
        <v>117.900002</v>
      </c>
      <c r="C168" s="7">
        <f t="shared" si="4"/>
        <v>-7.4344872675945828E-3</v>
      </c>
      <c r="D168" s="7">
        <f t="shared" si="5"/>
        <v>5.102043271976533E-3</v>
      </c>
    </row>
    <row r="169" spans="1:4" ht="15.75" thickBot="1" x14ac:dyDescent="0.3">
      <c r="A169" s="3">
        <v>1531</v>
      </c>
      <c r="B169" s="3">
        <v>116.949997</v>
      </c>
      <c r="C169" s="7">
        <f t="shared" si="4"/>
        <v>1.5402150184045643E-2</v>
      </c>
      <c r="D169" s="7">
        <f t="shared" si="5"/>
        <v>-8.090357128653863E-3</v>
      </c>
    </row>
    <row r="170" spans="1:4" ht="15.75" thickBot="1" x14ac:dyDescent="0.3">
      <c r="A170" s="3">
        <v>1535</v>
      </c>
      <c r="B170" s="3">
        <v>118.349998</v>
      </c>
      <c r="C170" s="7">
        <f t="shared" si="4"/>
        <v>2.6092643636138452E-3</v>
      </c>
      <c r="D170" s="7">
        <f t="shared" si="5"/>
        <v>1.1899851682764868E-2</v>
      </c>
    </row>
    <row r="171" spans="1:4" ht="15.75" thickBot="1" x14ac:dyDescent="0.3">
      <c r="A171" s="3">
        <v>1524</v>
      </c>
      <c r="B171" s="3">
        <v>116</v>
      </c>
      <c r="C171" s="7">
        <f t="shared" si="4"/>
        <v>-7.1919237747059932E-3</v>
      </c>
      <c r="D171" s="7">
        <f t="shared" si="5"/>
        <v>-2.0056127954599837E-2</v>
      </c>
    </row>
    <row r="172" spans="1:4" ht="15.75" thickBot="1" x14ac:dyDescent="0.3">
      <c r="A172" s="3">
        <v>1565.349976</v>
      </c>
      <c r="B172" s="3">
        <v>115.25</v>
      </c>
      <c r="C172" s="7">
        <f t="shared" si="4"/>
        <v>2.6770968563968784E-2</v>
      </c>
      <c r="D172" s="7">
        <f t="shared" si="5"/>
        <v>-6.4865092296067734E-3</v>
      </c>
    </row>
    <row r="173" spans="1:4" ht="15.75" thickBot="1" x14ac:dyDescent="0.3">
      <c r="A173" s="3">
        <v>1519.8000489999999</v>
      </c>
      <c r="B173" s="3">
        <v>111.75</v>
      </c>
      <c r="C173" s="7">
        <f t="shared" si="4"/>
        <v>-2.9530646333791981E-2</v>
      </c>
      <c r="D173" s="7">
        <f t="shared" si="5"/>
        <v>-3.0839448383079702E-2</v>
      </c>
    </row>
    <row r="174" spans="1:4" ht="15.75" thickBot="1" x14ac:dyDescent="0.3">
      <c r="A174" s="3">
        <v>1533.150024</v>
      </c>
      <c r="B174" s="3">
        <v>112</v>
      </c>
      <c r="C174" s="7">
        <f t="shared" si="4"/>
        <v>8.7456786204722064E-3</v>
      </c>
      <c r="D174" s="7">
        <f t="shared" si="5"/>
        <v>2.2346378014163628E-3</v>
      </c>
    </row>
    <row r="175" spans="1:4" ht="15.75" thickBot="1" x14ac:dyDescent="0.3">
      <c r="A175" s="3">
        <v>1564.5</v>
      </c>
      <c r="B175" s="3">
        <v>115.199997</v>
      </c>
      <c r="C175" s="7">
        <f t="shared" si="4"/>
        <v>2.024182601169628E-2</v>
      </c>
      <c r="D175" s="7">
        <f t="shared" si="5"/>
        <v>2.8170850925029189E-2</v>
      </c>
    </row>
    <row r="176" spans="1:4" ht="15.75" thickBot="1" x14ac:dyDescent="0.3">
      <c r="A176" s="3">
        <v>1564.8000489999999</v>
      </c>
      <c r="B176" s="3">
        <v>117.199997</v>
      </c>
      <c r="C176" s="7">
        <f t="shared" si="4"/>
        <v>1.9176748552152072E-4</v>
      </c>
      <c r="D176" s="7">
        <f t="shared" si="5"/>
        <v>1.7212129325518327E-2</v>
      </c>
    </row>
    <row r="177" spans="1:4" ht="15.75" thickBot="1" x14ac:dyDescent="0.3">
      <c r="A177" s="3">
        <v>1571</v>
      </c>
      <c r="B177" s="3">
        <v>116.25</v>
      </c>
      <c r="C177" s="7">
        <f t="shared" si="4"/>
        <v>3.9543076611628543E-3</v>
      </c>
      <c r="D177" s="7">
        <f t="shared" si="5"/>
        <v>-8.1388070781765083E-3</v>
      </c>
    </row>
    <row r="178" spans="1:4" ht="15.75" thickBot="1" x14ac:dyDescent="0.3">
      <c r="A178" s="3">
        <v>1558.650024</v>
      </c>
      <c r="B178" s="3">
        <v>117</v>
      </c>
      <c r="C178" s="7">
        <f t="shared" si="4"/>
        <v>-7.8922818909153303E-3</v>
      </c>
      <c r="D178" s="7">
        <f t="shared" si="5"/>
        <v>6.4308903302903314E-3</v>
      </c>
    </row>
    <row r="179" spans="1:4" ht="15.75" thickBot="1" x14ac:dyDescent="0.3">
      <c r="A179" s="3">
        <v>1570</v>
      </c>
      <c r="B179" s="3">
        <v>120.400002</v>
      </c>
      <c r="C179" s="7">
        <f t="shared" si="4"/>
        <v>7.2555419776478428E-3</v>
      </c>
      <c r="D179" s="7">
        <f t="shared" si="5"/>
        <v>2.8645614688260199E-2</v>
      </c>
    </row>
    <row r="180" spans="1:4" ht="15.75" thickBot="1" x14ac:dyDescent="0.3">
      <c r="A180" s="3">
        <v>1583.349976</v>
      </c>
      <c r="B180" s="3">
        <v>121</v>
      </c>
      <c r="C180" s="7">
        <f t="shared" si="4"/>
        <v>8.4672211208764378E-3</v>
      </c>
      <c r="D180" s="7">
        <f t="shared" si="5"/>
        <v>4.9709961107249059E-3</v>
      </c>
    </row>
    <row r="181" spans="1:4" ht="15.75" thickBot="1" x14ac:dyDescent="0.3">
      <c r="A181" s="3">
        <v>1598</v>
      </c>
      <c r="B181" s="3">
        <v>122.25</v>
      </c>
      <c r="C181" s="7">
        <f t="shared" si="4"/>
        <v>9.2100068629899241E-3</v>
      </c>
      <c r="D181" s="7">
        <f t="shared" si="5"/>
        <v>1.027758275824023E-2</v>
      </c>
    </row>
    <row r="182" spans="1:4" ht="15.75" thickBot="1" x14ac:dyDescent="0.3">
      <c r="A182" s="3">
        <v>1592</v>
      </c>
      <c r="B182" s="3">
        <v>120.150002</v>
      </c>
      <c r="C182" s="7">
        <f t="shared" si="4"/>
        <v>-3.7617599218916845E-3</v>
      </c>
      <c r="D182" s="7">
        <f t="shared" si="5"/>
        <v>-1.7327149526644298E-2</v>
      </c>
    </row>
    <row r="183" spans="1:4" ht="15.75" thickBot="1" x14ac:dyDescent="0.3">
      <c r="A183" s="3">
        <v>1598</v>
      </c>
      <c r="B183" s="3">
        <v>123.5</v>
      </c>
      <c r="C183" s="7">
        <f t="shared" si="4"/>
        <v>3.761759921891586E-3</v>
      </c>
      <c r="D183" s="7">
        <f t="shared" si="5"/>
        <v>2.7500177239694699E-2</v>
      </c>
    </row>
    <row r="184" spans="1:4" ht="15.75" thickBot="1" x14ac:dyDescent="0.3">
      <c r="A184" s="3">
        <v>1580.9499510000001</v>
      </c>
      <c r="B184" s="3">
        <v>124.349998</v>
      </c>
      <c r="C184" s="7">
        <f t="shared" si="4"/>
        <v>-1.0726946164316501E-2</v>
      </c>
      <c r="D184" s="7">
        <f t="shared" si="5"/>
        <v>6.8589980977468504E-3</v>
      </c>
    </row>
    <row r="185" spans="1:4" ht="15.75" thickBot="1" x14ac:dyDescent="0.3">
      <c r="A185" s="3">
        <v>1582</v>
      </c>
      <c r="B185" s="3">
        <v>122.75</v>
      </c>
      <c r="C185" s="7">
        <f t="shared" si="4"/>
        <v>6.6396816569576952E-4</v>
      </c>
      <c r="D185" s="7">
        <f t="shared" si="5"/>
        <v>-1.2950387491148643E-2</v>
      </c>
    </row>
    <row r="186" spans="1:4" ht="15.75" thickBot="1" x14ac:dyDescent="0.3">
      <c r="A186" s="3">
        <v>1580.5</v>
      </c>
      <c r="B186" s="3">
        <v>119.5</v>
      </c>
      <c r="C186" s="7">
        <f t="shared" si="4"/>
        <v>-9.4861667192677442E-4</v>
      </c>
      <c r="D186" s="7">
        <f t="shared" si="5"/>
        <v>-2.6833395303064576E-2</v>
      </c>
    </row>
    <row r="187" spans="1:4" ht="15.75" thickBot="1" x14ac:dyDescent="0.3">
      <c r="A187" s="3">
        <v>1579.4499510000001</v>
      </c>
      <c r="B187" s="3">
        <v>123.800003</v>
      </c>
      <c r="C187" s="7">
        <f t="shared" si="4"/>
        <v>-6.6459852525032411E-4</v>
      </c>
      <c r="D187" s="7">
        <f t="shared" si="5"/>
        <v>3.5351013111563474E-2</v>
      </c>
    </row>
    <row r="188" spans="1:4" ht="15.75" thickBot="1" x14ac:dyDescent="0.3">
      <c r="A188" s="3">
        <v>1584</v>
      </c>
      <c r="B188" s="3">
        <v>123.400002</v>
      </c>
      <c r="C188" s="7">
        <f t="shared" si="4"/>
        <v>2.8766392439491225E-3</v>
      </c>
      <c r="D188" s="7">
        <f t="shared" si="5"/>
        <v>-3.2362568043859813E-3</v>
      </c>
    </row>
    <row r="189" spans="1:4" ht="15.75" thickBot="1" x14ac:dyDescent="0.3">
      <c r="A189" s="3">
        <v>1564.5</v>
      </c>
      <c r="B189" s="3">
        <v>125.400002</v>
      </c>
      <c r="C189" s="7">
        <f t="shared" si="4"/>
        <v>-1.2387009265434354E-2</v>
      </c>
      <c r="D189" s="7">
        <f t="shared" si="5"/>
        <v>1.6077516469040688E-2</v>
      </c>
    </row>
    <row r="190" spans="1:4" ht="15.75" thickBot="1" x14ac:dyDescent="0.3">
      <c r="A190" s="3">
        <v>1554.8000489999999</v>
      </c>
      <c r="B190" s="3">
        <v>130.699997</v>
      </c>
      <c r="C190" s="7">
        <f t="shared" si="4"/>
        <v>-6.219332615561869E-3</v>
      </c>
      <c r="D190" s="7">
        <f t="shared" si="5"/>
        <v>4.1395953529064153E-2</v>
      </c>
    </row>
    <row r="191" spans="1:4" ht="15.75" thickBot="1" x14ac:dyDescent="0.3">
      <c r="A191" s="3">
        <v>1564.3000489999999</v>
      </c>
      <c r="B191" s="3">
        <v>131.25</v>
      </c>
      <c r="C191" s="7">
        <f t="shared" si="4"/>
        <v>6.0915193982638248E-3</v>
      </c>
      <c r="D191" s="7">
        <f t="shared" si="5"/>
        <v>4.1993037948854749E-3</v>
      </c>
    </row>
    <row r="192" spans="1:4" ht="15.75" thickBot="1" x14ac:dyDescent="0.3">
      <c r="A192" s="3">
        <v>1589</v>
      </c>
      <c r="B192" s="3">
        <v>129.699997</v>
      </c>
      <c r="C192" s="7">
        <f t="shared" si="4"/>
        <v>1.5666416645077015E-2</v>
      </c>
      <c r="D192" s="7">
        <f t="shared" si="5"/>
        <v>-1.1879833279635894E-2</v>
      </c>
    </row>
    <row r="193" spans="1:4" ht="15.75" thickBot="1" x14ac:dyDescent="0.3">
      <c r="A193" s="3">
        <v>1581.6999510000001</v>
      </c>
      <c r="B193" s="3">
        <v>129.39999399999999</v>
      </c>
      <c r="C193" s="7">
        <f t="shared" si="4"/>
        <v>-4.6047005465993922E-3</v>
      </c>
      <c r="D193" s="7">
        <f t="shared" si="5"/>
        <v>-2.315732493149729E-3</v>
      </c>
    </row>
    <row r="194" spans="1:4" ht="15.75" thickBot="1" x14ac:dyDescent="0.3">
      <c r="A194" s="3">
        <v>1568.650024</v>
      </c>
      <c r="B194" s="3">
        <v>136</v>
      </c>
      <c r="C194" s="7">
        <f t="shared" si="4"/>
        <v>-8.2847948619630806E-3</v>
      </c>
      <c r="D194" s="7">
        <f t="shared" si="5"/>
        <v>4.974655003710466E-2</v>
      </c>
    </row>
    <row r="195" spans="1:4" ht="15.75" thickBot="1" x14ac:dyDescent="0.3">
      <c r="A195" s="3">
        <v>1550.150024</v>
      </c>
      <c r="B195" s="3">
        <v>135.25</v>
      </c>
      <c r="C195" s="7">
        <f t="shared" si="4"/>
        <v>-1.1863676221260493E-2</v>
      </c>
      <c r="D195" s="7">
        <f t="shared" si="5"/>
        <v>-5.5299680094610861E-3</v>
      </c>
    </row>
    <row r="196" spans="1:4" ht="15.75" thickBot="1" x14ac:dyDescent="0.3">
      <c r="A196" s="3">
        <v>1572</v>
      </c>
      <c r="B196" s="3">
        <v>138.35000600000001</v>
      </c>
      <c r="C196" s="7">
        <f t="shared" si="4"/>
        <v>1.3996978082258757E-2</v>
      </c>
      <c r="D196" s="7">
        <f t="shared" si="5"/>
        <v>2.2661831874611987E-2</v>
      </c>
    </row>
    <row r="197" spans="1:4" ht="15.75" thickBot="1" x14ac:dyDescent="0.3">
      <c r="A197" s="3">
        <v>1607.9499510000001</v>
      </c>
      <c r="B197" s="3">
        <v>139.89999399999999</v>
      </c>
      <c r="C197" s="7">
        <f t="shared" si="4"/>
        <v>2.2611351265367056E-2</v>
      </c>
      <c r="D197" s="7">
        <f t="shared" si="5"/>
        <v>1.1141089182454688E-2</v>
      </c>
    </row>
    <row r="198" spans="1:4" ht="15.75" thickBot="1" x14ac:dyDescent="0.3">
      <c r="A198" s="3">
        <v>1635.5</v>
      </c>
      <c r="B198" s="3">
        <v>140.75</v>
      </c>
      <c r="C198" s="7">
        <f t="shared" ref="C198:C249" si="6">LN(A198/A197)</f>
        <v>1.6988522723919791E-2</v>
      </c>
      <c r="D198" s="7">
        <f t="shared" ref="D198:D249" si="7">LN(B198/B197)</f>
        <v>6.0574282361421745E-3</v>
      </c>
    </row>
    <row r="199" spans="1:4" ht="15.75" thickBot="1" x14ac:dyDescent="0.3">
      <c r="A199" s="3">
        <v>1632</v>
      </c>
      <c r="B199" s="3">
        <v>143.60000600000001</v>
      </c>
      <c r="C199" s="7">
        <f t="shared" si="6"/>
        <v>-2.1423114543862739E-3</v>
      </c>
      <c r="D199" s="7">
        <f t="shared" si="7"/>
        <v>2.0046431377052927E-2</v>
      </c>
    </row>
    <row r="200" spans="1:4" ht="15.75" thickBot="1" x14ac:dyDescent="0.3">
      <c r="A200" s="3">
        <v>1606.599976</v>
      </c>
      <c r="B200" s="3">
        <v>148.800003</v>
      </c>
      <c r="C200" s="7">
        <f t="shared" si="6"/>
        <v>-1.5686126722719455E-2</v>
      </c>
      <c r="D200" s="7">
        <f t="shared" si="7"/>
        <v>3.5571444163428917E-2</v>
      </c>
    </row>
    <row r="201" spans="1:4" ht="15.75" thickBot="1" x14ac:dyDescent="0.3">
      <c r="A201" s="3">
        <v>1606.349976</v>
      </c>
      <c r="B201" s="3">
        <v>146.050003</v>
      </c>
      <c r="C201" s="7">
        <f t="shared" si="6"/>
        <v>-1.5562022704328373E-4</v>
      </c>
      <c r="D201" s="7">
        <f t="shared" si="7"/>
        <v>-1.8654093185621255E-2</v>
      </c>
    </row>
    <row r="202" spans="1:4" ht="15.75" thickBot="1" x14ac:dyDescent="0.3">
      <c r="A202" s="3">
        <v>1589</v>
      </c>
      <c r="B202" s="3">
        <v>149.64999399999999</v>
      </c>
      <c r="C202" s="7">
        <f t="shared" si="6"/>
        <v>-1.0859622037573527E-2</v>
      </c>
      <c r="D202" s="7">
        <f t="shared" si="7"/>
        <v>2.4350144830494927E-2</v>
      </c>
    </row>
    <row r="203" spans="1:4" ht="15.75" thickBot="1" x14ac:dyDescent="0.3">
      <c r="A203" s="3">
        <v>1601.349976</v>
      </c>
      <c r="B203" s="3">
        <v>148.5</v>
      </c>
      <c r="C203" s="7">
        <f t="shared" si="6"/>
        <v>7.7421209468699851E-3</v>
      </c>
      <c r="D203" s="7">
        <f t="shared" si="7"/>
        <v>-7.7142359624011196E-3</v>
      </c>
    </row>
    <row r="204" spans="1:4" ht="15.75" thickBot="1" x14ac:dyDescent="0.3">
      <c r="A204" s="3">
        <v>1597.5</v>
      </c>
      <c r="B204" s="3">
        <v>164.60000600000001</v>
      </c>
      <c r="C204" s="7">
        <f t="shared" si="6"/>
        <v>-2.407101231896149E-3</v>
      </c>
      <c r="D204" s="7">
        <f t="shared" si="7"/>
        <v>0.10293336645221936</v>
      </c>
    </row>
    <row r="205" spans="1:4" ht="15.75" thickBot="1" x14ac:dyDescent="0.3">
      <c r="A205" s="3">
        <v>1626.849976</v>
      </c>
      <c r="B205" s="3">
        <v>172.75</v>
      </c>
      <c r="C205" s="7">
        <f t="shared" si="6"/>
        <v>1.8205707742268106E-2</v>
      </c>
      <c r="D205" s="7">
        <f t="shared" si="7"/>
        <v>4.8327137952805632E-2</v>
      </c>
    </row>
    <row r="206" spans="1:4" ht="15.75" thickBot="1" x14ac:dyDescent="0.3">
      <c r="A206" s="3">
        <v>1627.6999510000001</v>
      </c>
      <c r="B206" s="3">
        <v>170.14999399999999</v>
      </c>
      <c r="C206" s="7">
        <f t="shared" si="6"/>
        <v>5.2233029966658852E-4</v>
      </c>
      <c r="D206" s="7">
        <f t="shared" si="7"/>
        <v>-1.5165096963868495E-2</v>
      </c>
    </row>
    <row r="207" spans="1:4" ht="15.75" thickBot="1" x14ac:dyDescent="0.3">
      <c r="A207" s="3">
        <v>1622</v>
      </c>
      <c r="B207" s="3">
        <v>166.60000600000001</v>
      </c>
      <c r="C207" s="7">
        <f t="shared" si="6"/>
        <v>-3.5079896182663673E-3</v>
      </c>
      <c r="D207" s="7">
        <f t="shared" si="7"/>
        <v>-2.1084599936763315E-2</v>
      </c>
    </row>
    <row r="208" spans="1:4" ht="15.75" thickBot="1" x14ac:dyDescent="0.3">
      <c r="A208" s="3">
        <v>1645</v>
      </c>
      <c r="B208" s="3">
        <v>166.199997</v>
      </c>
      <c r="C208" s="7">
        <f t="shared" si="6"/>
        <v>1.4080428524114086E-2</v>
      </c>
      <c r="D208" s="7">
        <f t="shared" si="7"/>
        <v>-2.403901376341386E-3</v>
      </c>
    </row>
    <row r="209" spans="1:4" ht="15.75" thickBot="1" x14ac:dyDescent="0.3">
      <c r="A209" s="3">
        <v>1641.5500489999999</v>
      </c>
      <c r="B209" s="3">
        <v>165.85000600000001</v>
      </c>
      <c r="C209" s="7">
        <f t="shared" si="6"/>
        <v>-2.0994369267109615E-3</v>
      </c>
      <c r="D209" s="7">
        <f t="shared" si="7"/>
        <v>-2.1080628004766606E-3</v>
      </c>
    </row>
    <row r="210" spans="1:4" ht="15.75" thickBot="1" x14ac:dyDescent="0.3">
      <c r="A210" s="3">
        <v>1648</v>
      </c>
      <c r="B210" s="3">
        <v>163.800003</v>
      </c>
      <c r="C210" s="7">
        <f t="shared" si="6"/>
        <v>3.9214841966557267E-3</v>
      </c>
      <c r="D210" s="7">
        <f t="shared" si="7"/>
        <v>-1.243761183634224E-2</v>
      </c>
    </row>
    <row r="211" spans="1:4" ht="15.75" thickBot="1" x14ac:dyDescent="0.3">
      <c r="A211" s="3">
        <v>1690</v>
      </c>
      <c r="B211" s="3">
        <v>161.75</v>
      </c>
      <c r="C211" s="7">
        <f t="shared" si="6"/>
        <v>2.5166097447702082E-2</v>
      </c>
      <c r="D211" s="7">
        <f t="shared" si="7"/>
        <v>-1.2594256352977231E-2</v>
      </c>
    </row>
    <row r="212" spans="1:4" ht="15.75" thickBot="1" x14ac:dyDescent="0.3">
      <c r="A212" s="3">
        <v>1725</v>
      </c>
      <c r="B212" s="3">
        <v>165.5</v>
      </c>
      <c r="C212" s="7">
        <f t="shared" si="6"/>
        <v>2.0498521548340969E-2</v>
      </c>
      <c r="D212" s="7">
        <f t="shared" si="7"/>
        <v>2.2919261436107709E-2</v>
      </c>
    </row>
    <row r="213" spans="1:4" ht="15.75" thickBot="1" x14ac:dyDescent="0.3">
      <c r="A213" s="3">
        <v>1692.4499510000001</v>
      </c>
      <c r="B213" s="3">
        <v>163.5</v>
      </c>
      <c r="C213" s="7">
        <f t="shared" si="6"/>
        <v>-1.9049896165006616E-2</v>
      </c>
      <c r="D213" s="7">
        <f t="shared" si="7"/>
        <v>-1.2158204479809519E-2</v>
      </c>
    </row>
    <row r="214" spans="1:4" ht="15.75" thickBot="1" x14ac:dyDescent="0.3">
      <c r="A214" s="3">
        <v>1698.75</v>
      </c>
      <c r="B214" s="3">
        <v>159.35000600000001</v>
      </c>
      <c r="C214" s="7">
        <f t="shared" si="6"/>
        <v>3.715532164899915E-3</v>
      </c>
      <c r="D214" s="7">
        <f t="shared" si="7"/>
        <v>-2.5709911820998122E-2</v>
      </c>
    </row>
    <row r="215" spans="1:4" ht="15.75" thickBot="1" x14ac:dyDescent="0.3">
      <c r="A215" s="3">
        <v>1681.9499510000001</v>
      </c>
      <c r="B215" s="3">
        <v>160.300003</v>
      </c>
      <c r="C215" s="7">
        <f t="shared" si="6"/>
        <v>-9.9388810232062027E-3</v>
      </c>
      <c r="D215" s="7">
        <f t="shared" si="7"/>
        <v>5.9439998141067787E-3</v>
      </c>
    </row>
    <row r="216" spans="1:4" ht="15.75" thickBot="1" x14ac:dyDescent="0.3">
      <c r="A216" s="3">
        <v>1708</v>
      </c>
      <c r="B216" s="3">
        <v>158.35000600000001</v>
      </c>
      <c r="C216" s="7">
        <f t="shared" si="6"/>
        <v>1.5369289906367795E-2</v>
      </c>
      <c r="D216" s="7">
        <f t="shared" si="7"/>
        <v>-1.2239267455020133E-2</v>
      </c>
    </row>
    <row r="217" spans="1:4" ht="15.75" thickBot="1" x14ac:dyDescent="0.3">
      <c r="A217" s="3">
        <v>1690</v>
      </c>
      <c r="B217" s="3">
        <v>162.949997</v>
      </c>
      <c r="C217" s="7">
        <f t="shared" si="6"/>
        <v>-1.0594566431396028E-2</v>
      </c>
      <c r="D217" s="7">
        <f t="shared" si="7"/>
        <v>2.8635575997618398E-2</v>
      </c>
    </row>
    <row r="218" spans="1:4" ht="15.75" thickBot="1" x14ac:dyDescent="0.3">
      <c r="A218" s="3">
        <v>1673.849976</v>
      </c>
      <c r="B218" s="3">
        <v>163.949997</v>
      </c>
      <c r="C218" s="7">
        <f t="shared" si="6"/>
        <v>-9.6021809555016779E-3</v>
      </c>
      <c r="D218" s="7">
        <f t="shared" si="7"/>
        <v>6.1180981193804827E-3</v>
      </c>
    </row>
    <row r="219" spans="1:4" ht="15.75" thickBot="1" x14ac:dyDescent="0.3">
      <c r="A219" s="3">
        <v>1665.0500489999999</v>
      </c>
      <c r="B219" s="3">
        <v>163.60000600000001</v>
      </c>
      <c r="C219" s="7">
        <f t="shared" si="6"/>
        <v>-5.2711655393903158E-3</v>
      </c>
      <c r="D219" s="7">
        <f t="shared" si="7"/>
        <v>-2.1370241489327736E-3</v>
      </c>
    </row>
    <row r="220" spans="1:4" ht="15.75" thickBot="1" x14ac:dyDescent="0.3">
      <c r="A220" s="3">
        <v>1650</v>
      </c>
      <c r="B220" s="3">
        <v>156.85000600000001</v>
      </c>
      <c r="C220" s="7">
        <f t="shared" si="6"/>
        <v>-9.079894527600876E-3</v>
      </c>
      <c r="D220" s="7">
        <f t="shared" si="7"/>
        <v>-4.2134487953668164E-2</v>
      </c>
    </row>
    <row r="221" spans="1:4" ht="15.75" thickBot="1" x14ac:dyDescent="0.3">
      <c r="A221" s="3">
        <v>1602</v>
      </c>
      <c r="B221" s="3">
        <v>151.85000600000001</v>
      </c>
      <c r="C221" s="7">
        <f t="shared" si="6"/>
        <v>-2.9522439266321726E-2</v>
      </c>
      <c r="D221" s="7">
        <f t="shared" si="7"/>
        <v>-3.2396741885360555E-2</v>
      </c>
    </row>
    <row r="222" spans="1:4" ht="15.75" thickBot="1" x14ac:dyDescent="0.3">
      <c r="A222" s="3">
        <v>1611</v>
      </c>
      <c r="B222" s="3">
        <v>153.60000600000001</v>
      </c>
      <c r="C222" s="7">
        <f t="shared" si="6"/>
        <v>5.6022555486697516E-3</v>
      </c>
      <c r="D222" s="7">
        <f t="shared" si="7"/>
        <v>1.1458628771637119E-2</v>
      </c>
    </row>
    <row r="223" spans="1:4" ht="15.75" thickBot="1" x14ac:dyDescent="0.3">
      <c r="A223" s="3">
        <v>1622</v>
      </c>
      <c r="B223" s="3">
        <v>154.800003</v>
      </c>
      <c r="C223" s="7">
        <f t="shared" si="6"/>
        <v>6.8048514983837897E-3</v>
      </c>
      <c r="D223" s="7">
        <f t="shared" si="7"/>
        <v>7.7821207594005442E-3</v>
      </c>
    </row>
    <row r="224" spans="1:4" ht="15.75" thickBot="1" x14ac:dyDescent="0.3">
      <c r="A224" s="3">
        <v>1609.900024</v>
      </c>
      <c r="B224" s="3">
        <v>154.199997</v>
      </c>
      <c r="C224" s="7">
        <f t="shared" si="6"/>
        <v>-7.4878755193513872E-3</v>
      </c>
      <c r="D224" s="7">
        <f t="shared" si="7"/>
        <v>-3.8835388614955639E-3</v>
      </c>
    </row>
    <row r="225" spans="1:4" ht="15.75" thickBot="1" x14ac:dyDescent="0.3">
      <c r="A225" s="3">
        <v>1597.849976</v>
      </c>
      <c r="B225" s="3">
        <v>152.85000600000001</v>
      </c>
      <c r="C225" s="7">
        <f t="shared" si="6"/>
        <v>-7.5131195899519384E-3</v>
      </c>
      <c r="D225" s="7">
        <f t="shared" si="7"/>
        <v>-8.79335408296247E-3</v>
      </c>
    </row>
    <row r="226" spans="1:4" ht="15.75" thickBot="1" x14ac:dyDescent="0.3">
      <c r="A226" s="3">
        <v>1604.6999510000001</v>
      </c>
      <c r="B226" s="3">
        <v>155.550003</v>
      </c>
      <c r="C226" s="7">
        <f t="shared" si="6"/>
        <v>4.2778321039562131E-3</v>
      </c>
      <c r="D226" s="7">
        <f t="shared" si="7"/>
        <v>1.7510155039035444E-2</v>
      </c>
    </row>
    <row r="227" spans="1:4" ht="15.75" thickBot="1" x14ac:dyDescent="0.3">
      <c r="A227" s="3">
        <v>1594.599976</v>
      </c>
      <c r="B227" s="3">
        <v>158.14999399999999</v>
      </c>
      <c r="C227" s="7">
        <f t="shared" si="6"/>
        <v>-6.3138866524126702E-3</v>
      </c>
      <c r="D227" s="7">
        <f t="shared" si="7"/>
        <v>1.6576669182942289E-2</v>
      </c>
    </row>
    <row r="228" spans="1:4" ht="15.75" thickBot="1" x14ac:dyDescent="0.3">
      <c r="A228" s="3">
        <v>1569</v>
      </c>
      <c r="B228" s="3">
        <v>158.699997</v>
      </c>
      <c r="C228" s="7">
        <f t="shared" si="6"/>
        <v>-1.6184432284565928E-2</v>
      </c>
      <c r="D228" s="7">
        <f t="shared" si="7"/>
        <v>3.471696815780335E-3</v>
      </c>
    </row>
    <row r="229" spans="1:4" ht="15.75" thickBot="1" x14ac:dyDescent="0.3">
      <c r="A229" s="3">
        <v>1554.900024</v>
      </c>
      <c r="B229" s="3">
        <v>156.85000600000001</v>
      </c>
      <c r="C229" s="7">
        <f t="shared" si="6"/>
        <v>-9.0272234341859364E-3</v>
      </c>
      <c r="D229" s="7">
        <f t="shared" si="7"/>
        <v>-1.1725635738976945E-2</v>
      </c>
    </row>
    <row r="230" spans="1:4" ht="15.75" thickBot="1" x14ac:dyDescent="0.3">
      <c r="A230" s="3">
        <v>1559.0500489999999</v>
      </c>
      <c r="B230" s="3">
        <v>155.60000600000001</v>
      </c>
      <c r="C230" s="7">
        <f t="shared" si="6"/>
        <v>2.6654425149586344E-3</v>
      </c>
      <c r="D230" s="7">
        <f t="shared" si="7"/>
        <v>-8.0013225850926479E-3</v>
      </c>
    </row>
    <row r="231" spans="1:4" ht="15.75" thickBot="1" x14ac:dyDescent="0.3">
      <c r="A231" s="3">
        <v>1571.849976</v>
      </c>
      <c r="B231" s="3">
        <v>162.25</v>
      </c>
      <c r="C231" s="7">
        <f t="shared" si="6"/>
        <v>8.176561506622472E-3</v>
      </c>
      <c r="D231" s="7">
        <f t="shared" si="7"/>
        <v>4.1849705279497537E-2</v>
      </c>
    </row>
    <row r="232" spans="1:4" ht="15.75" thickBot="1" x14ac:dyDescent="0.3">
      <c r="A232" s="3">
        <v>1557.1999510000001</v>
      </c>
      <c r="B232" s="3">
        <v>159.699997</v>
      </c>
      <c r="C232" s="7">
        <f t="shared" si="6"/>
        <v>-9.363949050862682E-3</v>
      </c>
      <c r="D232" s="7">
        <f t="shared" si="7"/>
        <v>-1.5841319148455171E-2</v>
      </c>
    </row>
    <row r="233" spans="1:4" ht="15.75" thickBot="1" x14ac:dyDescent="0.3">
      <c r="A233" s="3">
        <v>1544</v>
      </c>
      <c r="B233" s="3">
        <v>159.25</v>
      </c>
      <c r="C233" s="7">
        <f t="shared" si="6"/>
        <v>-8.5128536848435559E-3</v>
      </c>
      <c r="D233" s="7">
        <f t="shared" si="7"/>
        <v>-2.8217419834714774E-3</v>
      </c>
    </row>
    <row r="234" spans="1:4" ht="15.75" thickBot="1" x14ac:dyDescent="0.3">
      <c r="A234" s="3">
        <v>1543.5</v>
      </c>
      <c r="B234" s="3">
        <v>157</v>
      </c>
      <c r="C234" s="7">
        <f t="shared" si="6"/>
        <v>-3.2388664250749259E-4</v>
      </c>
      <c r="D234" s="7">
        <f t="shared" si="7"/>
        <v>-1.4229489103964651E-2</v>
      </c>
    </row>
    <row r="235" spans="1:4" ht="15.75" thickBot="1" x14ac:dyDescent="0.3">
      <c r="A235" s="3">
        <v>1552.6999510000001</v>
      </c>
      <c r="B235" s="3">
        <v>153.699997</v>
      </c>
      <c r="C235" s="7">
        <f t="shared" si="6"/>
        <v>5.9427544869783307E-3</v>
      </c>
      <c r="D235" s="7">
        <f t="shared" si="7"/>
        <v>-2.1243174322300717E-2</v>
      </c>
    </row>
    <row r="236" spans="1:4" ht="15.75" thickBot="1" x14ac:dyDescent="0.3">
      <c r="A236" s="3">
        <v>1527.8000489999999</v>
      </c>
      <c r="B236" s="3">
        <v>147.699997</v>
      </c>
      <c r="C236" s="7">
        <f t="shared" si="6"/>
        <v>-1.6166495249672747E-2</v>
      </c>
      <c r="D236" s="7">
        <f t="shared" si="7"/>
        <v>-3.9819461800115571E-2</v>
      </c>
    </row>
    <row r="237" spans="1:4" ht="15.75" thickBot="1" x14ac:dyDescent="0.3">
      <c r="A237" s="3">
        <v>1536.349976</v>
      </c>
      <c r="B237" s="3">
        <v>155.85000600000001</v>
      </c>
      <c r="C237" s="7">
        <f t="shared" si="6"/>
        <v>5.5806335327996757E-3</v>
      </c>
      <c r="D237" s="7">
        <f t="shared" si="7"/>
        <v>5.3710875486009856E-2</v>
      </c>
    </row>
    <row r="238" spans="1:4" ht="15.75" thickBot="1" x14ac:dyDescent="0.3">
      <c r="A238" s="3">
        <v>1533.3000489999999</v>
      </c>
      <c r="B238" s="3">
        <v>156</v>
      </c>
      <c r="C238" s="7">
        <f t="shared" si="6"/>
        <v>-1.9871503127596698E-3</v>
      </c>
      <c r="D238" s="7">
        <f t="shared" si="7"/>
        <v>9.6196253763530955E-4</v>
      </c>
    </row>
    <row r="239" spans="1:4" ht="15.75" thickBot="1" x14ac:dyDescent="0.3">
      <c r="A239" s="3">
        <v>1506.6999510000001</v>
      </c>
      <c r="B239" s="3">
        <v>152.25</v>
      </c>
      <c r="C239" s="7">
        <f t="shared" si="6"/>
        <v>-1.7500511113721647E-2</v>
      </c>
      <c r="D239" s="7">
        <f t="shared" si="7"/>
        <v>-2.4332100659530669E-2</v>
      </c>
    </row>
    <row r="240" spans="1:4" ht="15.75" thickBot="1" x14ac:dyDescent="0.3">
      <c r="A240" s="3">
        <v>1507.650024</v>
      </c>
      <c r="B240" s="3">
        <v>146.050003</v>
      </c>
      <c r="C240" s="7">
        <f t="shared" si="6"/>
        <v>6.3036677183464377E-4</v>
      </c>
      <c r="D240" s="7">
        <f t="shared" si="7"/>
        <v>-4.1574857215346005E-2</v>
      </c>
    </row>
    <row r="241" spans="1:4" ht="15.75" thickBot="1" x14ac:dyDescent="0.3">
      <c r="A241" s="3">
        <v>1529</v>
      </c>
      <c r="B241" s="3">
        <v>147.75</v>
      </c>
      <c r="C241" s="7">
        <f t="shared" si="6"/>
        <v>1.4061763871389894E-2</v>
      </c>
      <c r="D241" s="7">
        <f t="shared" si="7"/>
        <v>1.1572606911547156E-2</v>
      </c>
    </row>
    <row r="242" spans="1:4" ht="15.75" thickBot="1" x14ac:dyDescent="0.3">
      <c r="A242" s="3">
        <v>1507.0500489999999</v>
      </c>
      <c r="B242" s="3">
        <v>143.64999399999999</v>
      </c>
      <c r="C242" s="7">
        <f t="shared" si="6"/>
        <v>-1.4459796838778337E-2</v>
      </c>
      <c r="D242" s="7">
        <f t="shared" si="7"/>
        <v>-2.8141912629096509E-2</v>
      </c>
    </row>
    <row r="243" spans="1:4" ht="15.75" thickBot="1" x14ac:dyDescent="0.3">
      <c r="A243" s="3">
        <v>1528.8000489999999</v>
      </c>
      <c r="B243" s="3">
        <v>144.64999399999999</v>
      </c>
      <c r="C243" s="7">
        <f t="shared" si="6"/>
        <v>1.4329015887060852E-2</v>
      </c>
      <c r="D243" s="7">
        <f t="shared" si="7"/>
        <v>6.9372462855990689E-3</v>
      </c>
    </row>
    <row r="244" spans="1:4" ht="15.75" thickBot="1" x14ac:dyDescent="0.3">
      <c r="A244" s="3">
        <v>1535.9499510000001</v>
      </c>
      <c r="B244" s="3">
        <v>146.85000600000001</v>
      </c>
      <c r="C244" s="7">
        <f t="shared" si="6"/>
        <v>4.6659042150281041E-3</v>
      </c>
      <c r="D244" s="7">
        <f t="shared" si="7"/>
        <v>1.5094708559936613E-2</v>
      </c>
    </row>
    <row r="245" spans="1:4" ht="15.75" thickBot="1" x14ac:dyDescent="0.3">
      <c r="A245" s="3">
        <v>1518.8000489999999</v>
      </c>
      <c r="B245" s="3">
        <v>145.85000600000001</v>
      </c>
      <c r="C245" s="7">
        <f t="shared" si="6"/>
        <v>-1.1228468572413856E-2</v>
      </c>
      <c r="D245" s="7">
        <f t="shared" si="7"/>
        <v>-6.8329610507614595E-3</v>
      </c>
    </row>
    <row r="246" spans="1:4" ht="15.75" thickBot="1" x14ac:dyDescent="0.3">
      <c r="A246" s="3">
        <v>1532</v>
      </c>
      <c r="B246" s="3">
        <v>146.25</v>
      </c>
      <c r="C246" s="7">
        <f t="shared" si="6"/>
        <v>8.6534896805774801E-3</v>
      </c>
      <c r="D246" s="7">
        <f t="shared" si="7"/>
        <v>2.7387486600806226E-3</v>
      </c>
    </row>
    <row r="247" spans="1:4" ht="15.75" thickBot="1" x14ac:dyDescent="0.3">
      <c r="A247" s="3">
        <v>1555.0500489999999</v>
      </c>
      <c r="B247" s="3">
        <v>150.35000600000001</v>
      </c>
      <c r="C247" s="7">
        <f t="shared" si="6"/>
        <v>1.4933659646934508E-2</v>
      </c>
      <c r="D247" s="7">
        <f t="shared" si="7"/>
        <v>2.7648463229455494E-2</v>
      </c>
    </row>
    <row r="248" spans="1:4" ht="15.75" thickBot="1" x14ac:dyDescent="0.3">
      <c r="A248" s="3">
        <v>1554.6999510000001</v>
      </c>
      <c r="B248" s="3">
        <v>149.89999399999999</v>
      </c>
      <c r="C248" s="7">
        <f t="shared" si="6"/>
        <v>-2.2516150911097048E-4</v>
      </c>
      <c r="D248" s="7">
        <f t="shared" si="7"/>
        <v>-2.9975842595545924E-3</v>
      </c>
    </row>
    <row r="249" spans="1:4" ht="15.75" thickBot="1" x14ac:dyDescent="0.3">
      <c r="A249" s="3">
        <v>1528</v>
      </c>
      <c r="B249" s="3">
        <v>148</v>
      </c>
      <c r="C249" s="7">
        <f t="shared" si="6"/>
        <v>-1.7322878711894325E-2</v>
      </c>
      <c r="D249" s="7">
        <f t="shared" si="7"/>
        <v>-1.2756091317751661E-2</v>
      </c>
    </row>
  </sheetData>
  <mergeCells count="7">
    <mergeCell ref="G15:H16"/>
    <mergeCell ref="I15:J16"/>
    <mergeCell ref="A1:B2"/>
    <mergeCell ref="G23:H23"/>
    <mergeCell ref="I23:J23"/>
    <mergeCell ref="G19:H20"/>
    <mergeCell ref="I19:J20"/>
  </mergeCells>
  <pageMargins left="0.7" right="0.7" top="0.75" bottom="0.75" header="0.3" footer="0.3"/>
  <pageSetup orientation="portrait" horizontalDpi="1200" verticalDpi="12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8505C-D128-4AD0-B012-C8302B47F4D1}">
  <dimension ref="A1:H249"/>
  <sheetViews>
    <sheetView workbookViewId="0">
      <selection activeCell="C4" sqref="C4"/>
    </sheetView>
  </sheetViews>
  <sheetFormatPr defaultRowHeight="15" x14ac:dyDescent="0.25"/>
  <cols>
    <col min="1" max="1" width="20.28515625" customWidth="1"/>
    <col min="2" max="2" width="20.5703125" customWidth="1"/>
    <col min="3" max="3" width="27.7109375" customWidth="1"/>
    <col min="4" max="4" width="29.7109375" customWidth="1"/>
    <col min="7" max="7" width="51" customWidth="1"/>
    <col min="8" max="8" width="25.85546875" customWidth="1"/>
  </cols>
  <sheetData>
    <row r="1" spans="1:8" x14ac:dyDescent="0.25">
      <c r="A1" s="209" t="s">
        <v>184</v>
      </c>
      <c r="B1" s="209"/>
      <c r="C1" s="25"/>
    </row>
    <row r="2" spans="1:8" ht="15.75" thickBot="1" x14ac:dyDescent="0.3">
      <c r="A2" s="210"/>
      <c r="B2" s="210"/>
      <c r="C2" s="25"/>
    </row>
    <row r="3" spans="1:8" ht="15.75" thickBot="1" x14ac:dyDescent="0.3">
      <c r="A3" s="23" t="s">
        <v>173</v>
      </c>
      <c r="B3" s="23" t="s">
        <v>183</v>
      </c>
      <c r="C3" s="27" t="s">
        <v>185</v>
      </c>
      <c r="D3" s="27" t="s">
        <v>186</v>
      </c>
    </row>
    <row r="4" spans="1:8" ht="15.75" thickBot="1" x14ac:dyDescent="0.3">
      <c r="A4" s="3">
        <v>102.550003</v>
      </c>
      <c r="B4" s="3">
        <v>107.900002</v>
      </c>
      <c r="C4" s="7">
        <v>0</v>
      </c>
      <c r="D4" s="7">
        <v>0</v>
      </c>
      <c r="G4" s="9" t="s">
        <v>177</v>
      </c>
      <c r="H4" s="28">
        <f>AVERAGE(C4:C249)</f>
        <v>1.491307967445952E-3</v>
      </c>
    </row>
    <row r="5" spans="1:8" ht="15.75" thickBot="1" x14ac:dyDescent="0.3">
      <c r="A5" s="3">
        <v>102.5</v>
      </c>
      <c r="B5" s="3">
        <v>105.25</v>
      </c>
      <c r="C5" s="7">
        <f>LN(A5/A4)</f>
        <v>-4.8771519394884104E-4</v>
      </c>
      <c r="D5" s="7">
        <f>LN(B5/B4)</f>
        <v>-2.486641823727918E-2</v>
      </c>
      <c r="G5" s="9" t="s">
        <v>187</v>
      </c>
      <c r="H5" s="28">
        <f>AVERAGE(D4:D249)</f>
        <v>-1.7156599767334264E-3</v>
      </c>
    </row>
    <row r="6" spans="1:8" ht="15.75" thickBot="1" x14ac:dyDescent="0.3">
      <c r="A6" s="3">
        <v>103.599998</v>
      </c>
      <c r="B6" s="3">
        <v>107.300003</v>
      </c>
      <c r="C6" s="7">
        <f t="shared" ref="C6:C69" si="0">LN(A6/A5)</f>
        <v>1.0674511941900264E-2</v>
      </c>
      <c r="D6" s="7">
        <f t="shared" ref="D6:D69" si="1">LN(B6/B5)</f>
        <v>1.9290205033155212E-2</v>
      </c>
      <c r="G6" s="9" t="s">
        <v>188</v>
      </c>
      <c r="H6" s="29">
        <v>0.5</v>
      </c>
    </row>
    <row r="7" spans="1:8" ht="15.75" thickBot="1" x14ac:dyDescent="0.3">
      <c r="A7" s="3">
        <v>105.599998</v>
      </c>
      <c r="B7" s="3">
        <v>106.25</v>
      </c>
      <c r="C7" s="7">
        <f t="shared" si="0"/>
        <v>1.9121041812403854E-2</v>
      </c>
      <c r="D7" s="7">
        <f t="shared" si="1"/>
        <v>-9.8338697911197082E-3</v>
      </c>
      <c r="G7" s="9" t="s">
        <v>189</v>
      </c>
      <c r="H7" s="29">
        <v>0.5</v>
      </c>
    </row>
    <row r="8" spans="1:8" ht="15.75" thickBot="1" x14ac:dyDescent="0.3">
      <c r="A8" s="3">
        <v>102.300003</v>
      </c>
      <c r="B8" s="3">
        <v>105</v>
      </c>
      <c r="C8" s="7">
        <f t="shared" si="0"/>
        <v>-3.1748650049673408E-2</v>
      </c>
      <c r="D8" s="7">
        <f t="shared" si="1"/>
        <v>-1.1834457647002796E-2</v>
      </c>
    </row>
    <row r="9" spans="1:8" ht="16.5" thickBot="1" x14ac:dyDescent="0.3">
      <c r="A9" s="3">
        <v>98.949996999999996</v>
      </c>
      <c r="B9" s="3">
        <v>100.75</v>
      </c>
      <c r="C9" s="7">
        <f t="shared" si="0"/>
        <v>-3.3295060552861987E-2</v>
      </c>
      <c r="D9" s="7">
        <f t="shared" si="1"/>
        <v>-4.1318149330730976E-2</v>
      </c>
      <c r="G9" s="38" t="s">
        <v>200</v>
      </c>
      <c r="H9" s="30">
        <f>_xlfn.STDEV.S(C4:C249)</f>
        <v>2.2879445532886417E-2</v>
      </c>
    </row>
    <row r="10" spans="1:8" ht="16.5" thickBot="1" x14ac:dyDescent="0.3">
      <c r="A10" s="3">
        <v>92.300003000000004</v>
      </c>
      <c r="B10" s="3">
        <v>90.199996999999996</v>
      </c>
      <c r="C10" s="7">
        <f t="shared" si="0"/>
        <v>-6.9570467718717069E-2</v>
      </c>
      <c r="D10" s="7">
        <f t="shared" si="1"/>
        <v>-0.11061280701763855</v>
      </c>
      <c r="G10" s="38" t="s">
        <v>201</v>
      </c>
      <c r="H10" s="30">
        <f>_xlfn.STDEV.S(D4:D249)</f>
        <v>2.5853755962170176E-2</v>
      </c>
    </row>
    <row r="11" spans="1:8" ht="15.75" thickBot="1" x14ac:dyDescent="0.3">
      <c r="A11" s="3">
        <v>91.300003000000004</v>
      </c>
      <c r="B11" s="3">
        <v>97.75</v>
      </c>
      <c r="C11" s="7">
        <f t="shared" si="0"/>
        <v>-1.089335355188469E-2</v>
      </c>
      <c r="D11" s="7">
        <f t="shared" si="1"/>
        <v>8.038380505632127E-2</v>
      </c>
    </row>
    <row r="12" spans="1:8" ht="15.75" thickBot="1" x14ac:dyDescent="0.3">
      <c r="A12" s="3">
        <v>95.5</v>
      </c>
      <c r="B12" s="3">
        <v>99.449996999999996</v>
      </c>
      <c r="C12" s="7">
        <f t="shared" si="0"/>
        <v>4.4975427027054739E-2</v>
      </c>
      <c r="D12" s="7">
        <f t="shared" si="1"/>
        <v>1.7241776268593065E-2</v>
      </c>
    </row>
    <row r="13" spans="1:8" ht="15.75" thickBot="1" x14ac:dyDescent="0.3">
      <c r="A13" s="3">
        <v>95.150002000000001</v>
      </c>
      <c r="B13" s="3">
        <v>97.5</v>
      </c>
      <c r="C13" s="7">
        <f t="shared" si="0"/>
        <v>-3.6716327250832584E-3</v>
      </c>
      <c r="D13" s="7">
        <f t="shared" si="1"/>
        <v>-1.9802597130266691E-2</v>
      </c>
    </row>
    <row r="14" spans="1:8" ht="15.75" thickBot="1" x14ac:dyDescent="0.3">
      <c r="A14" s="3">
        <v>94.650002000000001</v>
      </c>
      <c r="B14" s="3">
        <v>97.400002000000001</v>
      </c>
      <c r="C14" s="7">
        <f t="shared" si="0"/>
        <v>-5.2687159757889204E-3</v>
      </c>
      <c r="D14" s="7">
        <f t="shared" si="1"/>
        <v>-1.0261468214313842E-3</v>
      </c>
    </row>
    <row r="15" spans="1:8" ht="15.75" thickBot="1" x14ac:dyDescent="0.3">
      <c r="A15" s="3">
        <v>94.5</v>
      </c>
      <c r="B15" s="3">
        <v>97.449996999999996</v>
      </c>
      <c r="C15" s="7">
        <f t="shared" si="0"/>
        <v>-1.5860642861152954E-3</v>
      </c>
      <c r="D15" s="7">
        <f t="shared" si="1"/>
        <v>5.1316398618125717E-4</v>
      </c>
    </row>
    <row r="16" spans="1:8" ht="15.75" thickBot="1" x14ac:dyDescent="0.3">
      <c r="A16" s="3">
        <v>95.550003000000004</v>
      </c>
      <c r="B16" s="3">
        <v>96.199996999999996</v>
      </c>
      <c r="C16" s="7">
        <f t="shared" si="0"/>
        <v>1.1049867583758753E-2</v>
      </c>
      <c r="D16" s="7">
        <f t="shared" si="1"/>
        <v>-1.2910068681922302E-2</v>
      </c>
    </row>
    <row r="17" spans="1:8" ht="15.75" thickBot="1" x14ac:dyDescent="0.3">
      <c r="A17" s="3">
        <v>94.449996999999996</v>
      </c>
      <c r="B17" s="3">
        <v>95.699996999999996</v>
      </c>
      <c r="C17" s="7">
        <f t="shared" si="0"/>
        <v>-1.1579139898775291E-2</v>
      </c>
      <c r="D17" s="7">
        <f t="shared" si="1"/>
        <v>-5.2110593756833816E-3</v>
      </c>
    </row>
    <row r="18" spans="1:8" ht="15.75" thickBot="1" x14ac:dyDescent="0.3">
      <c r="A18" s="3">
        <v>97.300003000000004</v>
      </c>
      <c r="B18" s="3">
        <v>97.199996999999996</v>
      </c>
      <c r="C18" s="7">
        <f t="shared" si="0"/>
        <v>2.9728457839755203E-2</v>
      </c>
      <c r="D18" s="7">
        <f t="shared" si="1"/>
        <v>1.555241349124967E-2</v>
      </c>
      <c r="G18" s="211" t="s">
        <v>180</v>
      </c>
      <c r="H18" s="213">
        <f>(H4*H6)+(H5*H7)</f>
        <v>-1.1217600464373718E-4</v>
      </c>
    </row>
    <row r="19" spans="1:8" ht="15.75" thickBot="1" x14ac:dyDescent="0.3">
      <c r="A19" s="3">
        <v>96.5</v>
      </c>
      <c r="B19" s="3">
        <v>95.349997999999999</v>
      </c>
      <c r="C19" s="7">
        <f t="shared" si="0"/>
        <v>-8.2560116794956288E-3</v>
      </c>
      <c r="D19" s="7">
        <f t="shared" si="1"/>
        <v>-1.9216369531121488E-2</v>
      </c>
      <c r="G19" s="212"/>
      <c r="H19" s="214"/>
    </row>
    <row r="20" spans="1:8" ht="15.75" thickBot="1" x14ac:dyDescent="0.3">
      <c r="A20" s="3">
        <v>99.300003000000004</v>
      </c>
      <c r="B20" s="3">
        <v>95.5</v>
      </c>
      <c r="C20" s="7">
        <f t="shared" si="0"/>
        <v>2.8602592917666678E-2</v>
      </c>
      <c r="D20" s="7">
        <f t="shared" si="1"/>
        <v>1.5719364156106131E-3</v>
      </c>
    </row>
    <row r="21" spans="1:8" ht="15.75" thickBot="1" x14ac:dyDescent="0.3">
      <c r="A21" s="3">
        <v>99.050003000000004</v>
      </c>
      <c r="B21" s="3">
        <v>95.099997999999999</v>
      </c>
      <c r="C21" s="7">
        <f t="shared" si="0"/>
        <v>-2.5207978303139096E-3</v>
      </c>
      <c r="D21" s="7">
        <f t="shared" si="1"/>
        <v>-4.1972989658343477E-3</v>
      </c>
      <c r="G21" s="219" t="s">
        <v>202</v>
      </c>
      <c r="H21" s="221">
        <f>(H6^2)*H9^2+(H7^2)*H10^2+2*H6*H7*_xlfn.COVARIANCE.S(C4:C249,D4:D249)</f>
        <v>3.5319175220446667E-4</v>
      </c>
    </row>
    <row r="22" spans="1:8" ht="15.75" thickBot="1" x14ac:dyDescent="0.3">
      <c r="A22" s="3">
        <v>101.300003</v>
      </c>
      <c r="B22" s="3">
        <v>94.949996999999996</v>
      </c>
      <c r="C22" s="7">
        <f t="shared" si="0"/>
        <v>2.2461637437349205E-2</v>
      </c>
      <c r="D22" s="7">
        <f t="shared" si="1"/>
        <v>-1.5785428581324228E-3</v>
      </c>
      <c r="G22" s="220"/>
      <c r="H22" s="222"/>
    </row>
    <row r="23" spans="1:8" ht="15.75" thickBot="1" x14ac:dyDescent="0.3">
      <c r="A23" s="3">
        <v>102.900002</v>
      </c>
      <c r="B23" s="3">
        <v>94.349997999999999</v>
      </c>
      <c r="C23" s="7">
        <f t="shared" si="0"/>
        <v>1.567122140670741E-2</v>
      </c>
      <c r="D23" s="7">
        <f t="shared" si="1"/>
        <v>-6.3391550458270305E-3</v>
      </c>
    </row>
    <row r="24" spans="1:8" ht="15.75" thickBot="1" x14ac:dyDescent="0.3">
      <c r="A24" s="3">
        <v>104.5</v>
      </c>
      <c r="B24" s="3">
        <v>95.650002000000001</v>
      </c>
      <c r="C24" s="7">
        <f t="shared" si="0"/>
        <v>1.5429409128515889E-2</v>
      </c>
      <c r="D24" s="7">
        <f t="shared" si="1"/>
        <v>1.3684466178937081E-2</v>
      </c>
      <c r="G24" s="215" t="s">
        <v>207</v>
      </c>
      <c r="H24" s="217">
        <f>CORREL(C4:C249,D4:D249)</f>
        <v>0.18670664764732647</v>
      </c>
    </row>
    <row r="25" spans="1:8" ht="15.75" thickBot="1" x14ac:dyDescent="0.3">
      <c r="A25" s="3">
        <v>107.900002</v>
      </c>
      <c r="B25" s="3">
        <v>94.75</v>
      </c>
      <c r="C25" s="7">
        <f t="shared" si="0"/>
        <v>3.2017819394904307E-2</v>
      </c>
      <c r="D25" s="7">
        <f t="shared" si="1"/>
        <v>-9.4538728332920399E-3</v>
      </c>
      <c r="G25" s="216"/>
      <c r="H25" s="218"/>
    </row>
    <row r="26" spans="1:8" ht="15.75" thickBot="1" x14ac:dyDescent="0.3">
      <c r="A26" s="3">
        <v>107.449997</v>
      </c>
      <c r="B26" s="3">
        <v>92.949996999999996</v>
      </c>
      <c r="C26" s="7">
        <f t="shared" si="0"/>
        <v>-4.1792956312137744E-3</v>
      </c>
      <c r="D26" s="7">
        <f t="shared" si="1"/>
        <v>-1.9180162070500151E-2</v>
      </c>
    </row>
    <row r="27" spans="1:8" ht="15.75" thickBot="1" x14ac:dyDescent="0.3">
      <c r="A27" s="3">
        <v>106.099998</v>
      </c>
      <c r="B27" s="3">
        <v>91.900002000000001</v>
      </c>
      <c r="C27" s="7">
        <f t="shared" si="0"/>
        <v>-1.2643568398760355E-2</v>
      </c>
      <c r="D27" s="7">
        <f t="shared" si="1"/>
        <v>-1.1360630767608761E-2</v>
      </c>
    </row>
    <row r="28" spans="1:8" ht="15.75" thickBot="1" x14ac:dyDescent="0.3">
      <c r="A28" s="3">
        <v>101.849998</v>
      </c>
      <c r="B28" s="3">
        <v>90.5</v>
      </c>
      <c r="C28" s="7">
        <f t="shared" si="0"/>
        <v>-4.0880903733701915E-2</v>
      </c>
      <c r="D28" s="7">
        <f t="shared" si="1"/>
        <v>-1.5351200418546321E-2</v>
      </c>
    </row>
    <row r="29" spans="1:8" ht="15.75" thickBot="1" x14ac:dyDescent="0.3">
      <c r="A29" s="3">
        <v>99</v>
      </c>
      <c r="B29" s="3">
        <v>91.199996999999996</v>
      </c>
      <c r="C29" s="7">
        <f t="shared" si="0"/>
        <v>-2.8381272901504054E-2</v>
      </c>
      <c r="D29" s="7">
        <f t="shared" si="1"/>
        <v>7.7050134796678828E-3</v>
      </c>
    </row>
    <row r="30" spans="1:8" ht="15.75" thickBot="1" x14ac:dyDescent="0.3">
      <c r="A30" s="3">
        <v>99.800003000000004</v>
      </c>
      <c r="B30" s="3">
        <v>93.699996999999996</v>
      </c>
      <c r="C30" s="7">
        <f t="shared" si="0"/>
        <v>8.0483632429482078E-3</v>
      </c>
      <c r="D30" s="7">
        <f t="shared" si="1"/>
        <v>2.704329304175181E-2</v>
      </c>
    </row>
    <row r="31" spans="1:8" ht="15.75" thickBot="1" x14ac:dyDescent="0.3">
      <c r="A31" s="3">
        <v>100.199997</v>
      </c>
      <c r="B31" s="3">
        <v>93.5</v>
      </c>
      <c r="C31" s="7">
        <f t="shared" si="0"/>
        <v>3.999945333106064E-3</v>
      </c>
      <c r="D31" s="7">
        <f t="shared" si="1"/>
        <v>-2.136720932658865E-3</v>
      </c>
    </row>
    <row r="32" spans="1:8" ht="15.75" thickBot="1" x14ac:dyDescent="0.3">
      <c r="A32" s="3">
        <v>95.449996999999996</v>
      </c>
      <c r="B32" s="3">
        <v>90.150002000000001</v>
      </c>
      <c r="C32" s="7">
        <f t="shared" si="0"/>
        <v>-4.8565639968956173E-2</v>
      </c>
      <c r="D32" s="7">
        <f t="shared" si="1"/>
        <v>-3.64864644600685E-2</v>
      </c>
    </row>
    <row r="33" spans="1:4" ht="15.75" thickBot="1" x14ac:dyDescent="0.3">
      <c r="A33" s="3">
        <v>93.75</v>
      </c>
      <c r="B33" s="3">
        <v>88.849997999999999</v>
      </c>
      <c r="C33" s="7">
        <f t="shared" si="0"/>
        <v>-1.7970853891167798E-2</v>
      </c>
      <c r="D33" s="7">
        <f t="shared" si="1"/>
        <v>-1.4525439743760823E-2</v>
      </c>
    </row>
    <row r="34" spans="1:4" ht="15.75" thickBot="1" x14ac:dyDescent="0.3">
      <c r="A34" s="3">
        <v>91.75</v>
      </c>
      <c r="B34" s="3">
        <v>85.699996999999996</v>
      </c>
      <c r="C34" s="7">
        <f t="shared" si="0"/>
        <v>-2.1564177915840525E-2</v>
      </c>
      <c r="D34" s="7">
        <f t="shared" si="1"/>
        <v>-3.6096741492912886E-2</v>
      </c>
    </row>
    <row r="35" spans="1:4" ht="15.75" thickBot="1" x14ac:dyDescent="0.3">
      <c r="A35" s="3">
        <v>91.400002000000001</v>
      </c>
      <c r="B35" s="3">
        <v>83.800003000000004</v>
      </c>
      <c r="C35" s="7">
        <f t="shared" si="0"/>
        <v>-3.821986592737448E-3</v>
      </c>
      <c r="D35" s="7">
        <f t="shared" si="1"/>
        <v>-2.2419747310339695E-2</v>
      </c>
    </row>
    <row r="36" spans="1:4" ht="15.75" thickBot="1" x14ac:dyDescent="0.3">
      <c r="A36" s="3">
        <v>92.949996999999996</v>
      </c>
      <c r="B36" s="3">
        <v>84.5</v>
      </c>
      <c r="C36" s="7">
        <f t="shared" si="0"/>
        <v>1.6816181550093325E-2</v>
      </c>
      <c r="D36" s="7">
        <f t="shared" si="1"/>
        <v>8.3184910755687153E-3</v>
      </c>
    </row>
    <row r="37" spans="1:4" ht="15.75" thickBot="1" x14ac:dyDescent="0.3">
      <c r="A37" s="3">
        <v>91.199996999999996</v>
      </c>
      <c r="B37" s="3">
        <v>85.699996999999996</v>
      </c>
      <c r="C37" s="7">
        <f t="shared" si="0"/>
        <v>-1.9006817706487315E-2</v>
      </c>
      <c r="D37" s="7">
        <f t="shared" si="1"/>
        <v>1.4101256234771015E-2</v>
      </c>
    </row>
    <row r="38" spans="1:4" ht="15.75" thickBot="1" x14ac:dyDescent="0.3">
      <c r="A38" s="3">
        <v>93.949996999999996</v>
      </c>
      <c r="B38" s="3">
        <v>87.099997999999999</v>
      </c>
      <c r="C38" s="7">
        <f t="shared" si="0"/>
        <v>2.9707829742046929E-2</v>
      </c>
      <c r="D38" s="7">
        <f t="shared" si="1"/>
        <v>1.620407029844528E-2</v>
      </c>
    </row>
    <row r="39" spans="1:4" ht="15.75" thickBot="1" x14ac:dyDescent="0.3">
      <c r="A39" s="3">
        <v>95.300003000000004</v>
      </c>
      <c r="B39" s="3">
        <v>86.699996999999996</v>
      </c>
      <c r="C39" s="7">
        <f t="shared" si="0"/>
        <v>1.4267148212099198E-2</v>
      </c>
      <c r="D39" s="7">
        <f t="shared" si="1"/>
        <v>-4.6030117119249744E-3</v>
      </c>
    </row>
    <row r="40" spans="1:4" ht="15.75" thickBot="1" x14ac:dyDescent="0.3">
      <c r="A40" s="3">
        <v>98.599997999999999</v>
      </c>
      <c r="B40" s="3">
        <v>88.199996999999996</v>
      </c>
      <c r="C40" s="7">
        <f t="shared" si="0"/>
        <v>3.4041399184919663E-2</v>
      </c>
      <c r="D40" s="7">
        <f t="shared" si="1"/>
        <v>1.7153079814720133E-2</v>
      </c>
    </row>
    <row r="41" spans="1:4" ht="15.75" thickBot="1" x14ac:dyDescent="0.3">
      <c r="A41" s="3">
        <v>99.949996999999996</v>
      </c>
      <c r="B41" s="3">
        <v>92</v>
      </c>
      <c r="C41" s="7">
        <f t="shared" si="0"/>
        <v>1.3598789606787124E-2</v>
      </c>
      <c r="D41" s="7">
        <f t="shared" si="1"/>
        <v>4.2181648049900732E-2</v>
      </c>
    </row>
    <row r="42" spans="1:4" ht="15.75" thickBot="1" x14ac:dyDescent="0.3">
      <c r="A42" s="3">
        <v>100.800003</v>
      </c>
      <c r="B42" s="3">
        <v>90.300003000000004</v>
      </c>
      <c r="C42" s="7">
        <f t="shared" si="0"/>
        <v>8.468354467771496E-3</v>
      </c>
      <c r="D42" s="7">
        <f t="shared" si="1"/>
        <v>-1.8651083403509731E-2</v>
      </c>
    </row>
    <row r="43" spans="1:4" ht="15.75" thickBot="1" x14ac:dyDescent="0.3">
      <c r="A43" s="3">
        <v>103.349998</v>
      </c>
      <c r="B43" s="3">
        <v>88.800003000000004</v>
      </c>
      <c r="C43" s="7">
        <f t="shared" si="0"/>
        <v>2.4982881376887089E-2</v>
      </c>
      <c r="D43" s="7">
        <f t="shared" si="1"/>
        <v>-1.6750809863623005E-2</v>
      </c>
    </row>
    <row r="44" spans="1:4" ht="15.75" thickBot="1" x14ac:dyDescent="0.3">
      <c r="A44" s="3">
        <v>102.5</v>
      </c>
      <c r="B44" s="3">
        <v>90.400002000000001</v>
      </c>
      <c r="C44" s="7">
        <f t="shared" si="0"/>
        <v>-8.2584681975967755E-3</v>
      </c>
      <c r="D44" s="7">
        <f t="shared" si="1"/>
        <v>1.7857605740116834E-2</v>
      </c>
    </row>
    <row r="45" spans="1:4" ht="15.75" thickBot="1" x14ac:dyDescent="0.3">
      <c r="A45" s="3">
        <v>100.349998</v>
      </c>
      <c r="B45" s="3">
        <v>89.699996999999996</v>
      </c>
      <c r="C45" s="7">
        <f t="shared" si="0"/>
        <v>-2.1198743266360044E-2</v>
      </c>
      <c r="D45" s="7">
        <f t="shared" si="1"/>
        <v>-7.7735539020906321E-3</v>
      </c>
    </row>
    <row r="46" spans="1:4" ht="15.75" thickBot="1" x14ac:dyDescent="0.3">
      <c r="A46" s="3">
        <v>99.400002000000001</v>
      </c>
      <c r="B46" s="3">
        <v>93.800003000000004</v>
      </c>
      <c r="C46" s="7">
        <f t="shared" si="0"/>
        <v>-9.5119215288503242E-3</v>
      </c>
      <c r="D46" s="7">
        <f t="shared" si="1"/>
        <v>4.4694152375187216E-2</v>
      </c>
    </row>
    <row r="47" spans="1:4" ht="15.75" thickBot="1" x14ac:dyDescent="0.3">
      <c r="A47" s="3">
        <v>99.25</v>
      </c>
      <c r="B47" s="3">
        <v>91.550003000000004</v>
      </c>
      <c r="C47" s="7">
        <f t="shared" si="0"/>
        <v>-1.510214215952716E-3</v>
      </c>
      <c r="D47" s="7">
        <f t="shared" si="1"/>
        <v>-2.4279584105622993E-2</v>
      </c>
    </row>
    <row r="48" spans="1:4" ht="15.75" thickBot="1" x14ac:dyDescent="0.3">
      <c r="A48" s="3">
        <v>104.849998</v>
      </c>
      <c r="B48" s="3">
        <v>89.050003000000004</v>
      </c>
      <c r="C48" s="7">
        <f t="shared" si="0"/>
        <v>5.4888818705760095E-2</v>
      </c>
      <c r="D48" s="7">
        <f t="shared" si="1"/>
        <v>-2.7687260464888987E-2</v>
      </c>
    </row>
    <row r="49" spans="1:4" ht="15.75" thickBot="1" x14ac:dyDescent="0.3">
      <c r="A49" s="3">
        <v>103.5</v>
      </c>
      <c r="B49" s="3">
        <v>90.650002000000001</v>
      </c>
      <c r="C49" s="7">
        <f t="shared" si="0"/>
        <v>-1.2959125567636093E-2</v>
      </c>
      <c r="D49" s="7">
        <f t="shared" si="1"/>
        <v>1.7807915839130148E-2</v>
      </c>
    </row>
    <row r="50" spans="1:4" ht="15.75" thickBot="1" x14ac:dyDescent="0.3">
      <c r="A50" s="3">
        <v>115.5</v>
      </c>
      <c r="B50" s="3">
        <v>89.300003000000004</v>
      </c>
      <c r="C50" s="7">
        <f t="shared" si="0"/>
        <v>0.10969891725642453</v>
      </c>
      <c r="D50" s="7">
        <f t="shared" si="1"/>
        <v>-1.5004437786661348E-2</v>
      </c>
    </row>
    <row r="51" spans="1:4" ht="15.75" thickBot="1" x14ac:dyDescent="0.3">
      <c r="A51" s="3">
        <v>112.199997</v>
      </c>
      <c r="B51" s="3">
        <v>88.5</v>
      </c>
      <c r="C51" s="7">
        <f t="shared" si="0"/>
        <v>-2.8987563611220641E-2</v>
      </c>
      <c r="D51" s="7">
        <f t="shared" si="1"/>
        <v>-8.9989694631938712E-3</v>
      </c>
    </row>
    <row r="52" spans="1:4" ht="15.75" thickBot="1" x14ac:dyDescent="0.3">
      <c r="A52" s="3">
        <v>108.550003</v>
      </c>
      <c r="B52" s="3">
        <v>86.25</v>
      </c>
      <c r="C52" s="7">
        <f t="shared" si="0"/>
        <v>-3.3072042389293489E-2</v>
      </c>
      <c r="D52" s="7">
        <f t="shared" si="1"/>
        <v>-2.575249610241474E-2</v>
      </c>
    </row>
    <row r="53" spans="1:4" ht="15.75" thickBot="1" x14ac:dyDescent="0.3">
      <c r="A53" s="3">
        <v>114.400002</v>
      </c>
      <c r="B53" s="3">
        <v>84.75</v>
      </c>
      <c r="C53" s="7">
        <f t="shared" si="0"/>
        <v>5.249017246688082E-2</v>
      </c>
      <c r="D53" s="7">
        <f t="shared" si="1"/>
        <v>-1.7544309650909508E-2</v>
      </c>
    </row>
    <row r="54" spans="1:4" ht="15.75" thickBot="1" x14ac:dyDescent="0.3">
      <c r="A54" s="3">
        <v>115.349998</v>
      </c>
      <c r="B54" s="3">
        <v>85.150002000000001</v>
      </c>
      <c r="C54" s="7">
        <f t="shared" si="0"/>
        <v>8.2698708530126678E-3</v>
      </c>
      <c r="D54" s="7">
        <f t="shared" si="1"/>
        <v>4.7086843360998496E-3</v>
      </c>
    </row>
    <row r="55" spans="1:4" ht="15.75" thickBot="1" x14ac:dyDescent="0.3">
      <c r="A55" s="3">
        <v>120.5</v>
      </c>
      <c r="B55" s="3">
        <v>86.699996999999996</v>
      </c>
      <c r="C55" s="7">
        <f t="shared" si="0"/>
        <v>4.3678785649482008E-2</v>
      </c>
      <c r="D55" s="7">
        <f t="shared" si="1"/>
        <v>1.8039418587760047E-2</v>
      </c>
    </row>
    <row r="56" spans="1:4" ht="15.75" thickBot="1" x14ac:dyDescent="0.3">
      <c r="A56" s="3">
        <v>118.400002</v>
      </c>
      <c r="B56" s="3">
        <v>84.75</v>
      </c>
      <c r="C56" s="7">
        <f t="shared" si="0"/>
        <v>-1.7581013588912574E-2</v>
      </c>
      <c r="D56" s="7">
        <f t="shared" si="1"/>
        <v>-2.2748102923859762E-2</v>
      </c>
    </row>
    <row r="57" spans="1:4" ht="15.75" thickBot="1" x14ac:dyDescent="0.3">
      <c r="A57" s="3">
        <v>117.650002</v>
      </c>
      <c r="B57" s="3">
        <v>84.949996999999996</v>
      </c>
      <c r="C57" s="7">
        <f t="shared" si="0"/>
        <v>-6.3546071688507103E-3</v>
      </c>
      <c r="D57" s="7">
        <f t="shared" si="1"/>
        <v>2.3570665424895612E-3</v>
      </c>
    </row>
    <row r="58" spans="1:4" ht="15.75" thickBot="1" x14ac:dyDescent="0.3">
      <c r="A58" s="3">
        <v>116.650002</v>
      </c>
      <c r="B58" s="3">
        <v>84.900002000000001</v>
      </c>
      <c r="C58" s="7">
        <f t="shared" si="0"/>
        <v>-8.5361165602010382E-3</v>
      </c>
      <c r="D58" s="7">
        <f t="shared" si="1"/>
        <v>-5.8869592862187425E-4</v>
      </c>
    </row>
    <row r="59" spans="1:4" ht="15.75" thickBot="1" x14ac:dyDescent="0.3">
      <c r="A59" s="3">
        <v>115.800003</v>
      </c>
      <c r="B59" s="3">
        <v>89.800003000000004</v>
      </c>
      <c r="C59" s="7">
        <f t="shared" si="0"/>
        <v>-7.3134245671149511E-3</v>
      </c>
      <c r="D59" s="7">
        <f t="shared" si="1"/>
        <v>5.6110891841298464E-2</v>
      </c>
    </row>
    <row r="60" spans="1:4" ht="15.75" thickBot="1" x14ac:dyDescent="0.3">
      <c r="A60" s="3">
        <v>117</v>
      </c>
      <c r="B60" s="3">
        <v>90.599997999999999</v>
      </c>
      <c r="C60" s="7">
        <f t="shared" si="0"/>
        <v>1.0309343752125852E-2</v>
      </c>
      <c r="D60" s="7">
        <f t="shared" si="1"/>
        <v>8.869182258152428E-3</v>
      </c>
    </row>
    <row r="61" spans="1:4" ht="15.75" thickBot="1" x14ac:dyDescent="0.3">
      <c r="A61" s="3">
        <v>118.25</v>
      </c>
      <c r="B61" s="3">
        <v>87.949996999999996</v>
      </c>
      <c r="C61" s="7">
        <f t="shared" si="0"/>
        <v>1.0627092574286193E-2</v>
      </c>
      <c r="D61" s="7">
        <f t="shared" si="1"/>
        <v>-2.9685753900601571E-2</v>
      </c>
    </row>
    <row r="62" spans="1:4" ht="15.75" thickBot="1" x14ac:dyDescent="0.3">
      <c r="A62" s="3">
        <v>122.349998</v>
      </c>
      <c r="B62" s="3">
        <v>86.349997999999999</v>
      </c>
      <c r="C62" s="7">
        <f t="shared" si="0"/>
        <v>3.4084746170091482E-2</v>
      </c>
      <c r="D62" s="7">
        <f t="shared" si="1"/>
        <v>-1.8359655642141107E-2</v>
      </c>
    </row>
    <row r="63" spans="1:4" ht="15.75" thickBot="1" x14ac:dyDescent="0.3">
      <c r="A63" s="3">
        <v>119.550003</v>
      </c>
      <c r="B63" s="3">
        <v>85.400002000000001</v>
      </c>
      <c r="C63" s="7">
        <f t="shared" si="0"/>
        <v>-2.3151054543697341E-2</v>
      </c>
      <c r="D63" s="7">
        <f t="shared" si="1"/>
        <v>-1.1062657217407814E-2</v>
      </c>
    </row>
    <row r="64" spans="1:4" ht="15.75" thickBot="1" x14ac:dyDescent="0.3">
      <c r="A64" s="3">
        <v>117</v>
      </c>
      <c r="B64" s="3">
        <v>85.900002000000001</v>
      </c>
      <c r="C64" s="7">
        <f t="shared" si="0"/>
        <v>-2.1560784200680229E-2</v>
      </c>
      <c r="D64" s="7">
        <f t="shared" si="1"/>
        <v>5.8377280593687473E-3</v>
      </c>
    </row>
    <row r="65" spans="1:4" ht="15.75" thickBot="1" x14ac:dyDescent="0.3">
      <c r="A65" s="3">
        <v>117.400002</v>
      </c>
      <c r="B65" s="3">
        <v>84.199996999999996</v>
      </c>
      <c r="C65" s="7">
        <f t="shared" si="0"/>
        <v>3.4129896320149221E-3</v>
      </c>
      <c r="D65" s="7">
        <f t="shared" si="1"/>
        <v>-1.9988966654269798E-2</v>
      </c>
    </row>
    <row r="66" spans="1:4" ht="15.75" thickBot="1" x14ac:dyDescent="0.3">
      <c r="A66" s="3">
        <v>116.849998</v>
      </c>
      <c r="B66" s="3">
        <v>83.25</v>
      </c>
      <c r="C66" s="7">
        <f t="shared" si="0"/>
        <v>-4.695880560864835E-3</v>
      </c>
      <c r="D66" s="7">
        <f t="shared" si="1"/>
        <v>-1.1346756758273464E-2</v>
      </c>
    </row>
    <row r="67" spans="1:4" ht="15.75" thickBot="1" x14ac:dyDescent="0.3">
      <c r="A67" s="3">
        <v>116.300003</v>
      </c>
      <c r="B67" s="3">
        <v>80.599997999999999</v>
      </c>
      <c r="C67" s="7">
        <f t="shared" si="0"/>
        <v>-4.7179585489308734E-3</v>
      </c>
      <c r="D67" s="7">
        <f t="shared" si="1"/>
        <v>-3.2349504161866743E-2</v>
      </c>
    </row>
    <row r="68" spans="1:4" ht="15.75" thickBot="1" x14ac:dyDescent="0.3">
      <c r="A68" s="3">
        <v>114.849998</v>
      </c>
      <c r="B68" s="3">
        <v>81.800003000000004</v>
      </c>
      <c r="C68" s="7">
        <f t="shared" si="0"/>
        <v>-1.2546173598886493E-2</v>
      </c>
      <c r="D68" s="7">
        <f t="shared" si="1"/>
        <v>1.4778655584830783E-2</v>
      </c>
    </row>
    <row r="69" spans="1:4" ht="15.75" thickBot="1" x14ac:dyDescent="0.3">
      <c r="A69" s="3">
        <v>112.199997</v>
      </c>
      <c r="B69" s="3">
        <v>79</v>
      </c>
      <c r="C69" s="7">
        <f t="shared" si="0"/>
        <v>-2.3343945370461177E-2</v>
      </c>
      <c r="D69" s="7">
        <f t="shared" si="1"/>
        <v>-3.4829427816495846E-2</v>
      </c>
    </row>
    <row r="70" spans="1:4" ht="15.75" thickBot="1" x14ac:dyDescent="0.3">
      <c r="A70" s="3">
        <v>113.25</v>
      </c>
      <c r="B70" s="3">
        <v>74.300003000000004</v>
      </c>
      <c r="C70" s="7">
        <f t="shared" ref="C70:C133" si="2">LN(A70/A69)</f>
        <v>9.3147980125157463E-3</v>
      </c>
      <c r="D70" s="7">
        <f t="shared" ref="D70:D133" si="3">LN(B70/B69)</f>
        <v>-6.1336860366458128E-2</v>
      </c>
    </row>
    <row r="71" spans="1:4" ht="15.75" thickBot="1" x14ac:dyDescent="0.3">
      <c r="A71" s="3">
        <v>111.25</v>
      </c>
      <c r="B71" s="3">
        <v>77</v>
      </c>
      <c r="C71" s="7">
        <f t="shared" si="2"/>
        <v>-1.7817843316793786E-2</v>
      </c>
      <c r="D71" s="7">
        <f t="shared" si="3"/>
        <v>3.5694429753120434E-2</v>
      </c>
    </row>
    <row r="72" spans="1:4" ht="15.75" thickBot="1" x14ac:dyDescent="0.3">
      <c r="A72" s="3">
        <v>110.300003</v>
      </c>
      <c r="B72" s="3">
        <v>77.900002000000001</v>
      </c>
      <c r="C72" s="7">
        <f t="shared" si="2"/>
        <v>-8.575967588343749E-3</v>
      </c>
      <c r="D72" s="7">
        <f t="shared" si="3"/>
        <v>1.1620556696959257E-2</v>
      </c>
    </row>
    <row r="73" spans="1:4" ht="15.75" thickBot="1" x14ac:dyDescent="0.3">
      <c r="A73" s="3">
        <v>106</v>
      </c>
      <c r="B73" s="3">
        <v>73.949996999999996</v>
      </c>
      <c r="C73" s="7">
        <f t="shared" si="2"/>
        <v>-3.9764859345938708E-2</v>
      </c>
      <c r="D73" s="7">
        <f t="shared" si="3"/>
        <v>-5.2036829961786595E-2</v>
      </c>
    </row>
    <row r="74" spans="1:4" ht="15.75" thickBot="1" x14ac:dyDescent="0.3">
      <c r="A74" s="3">
        <v>107.699997</v>
      </c>
      <c r="B74" s="3">
        <v>72.550003000000004</v>
      </c>
      <c r="C74" s="7">
        <f t="shared" si="2"/>
        <v>1.5910462195122155E-2</v>
      </c>
      <c r="D74" s="7">
        <f t="shared" si="3"/>
        <v>-1.9113127907867997E-2</v>
      </c>
    </row>
    <row r="75" spans="1:4" ht="15.75" thickBot="1" x14ac:dyDescent="0.3">
      <c r="A75" s="3">
        <v>104</v>
      </c>
      <c r="B75" s="3">
        <v>70.75</v>
      </c>
      <c r="C75" s="7">
        <f t="shared" si="2"/>
        <v>-3.4958657165816635E-2</v>
      </c>
      <c r="D75" s="7">
        <f t="shared" si="3"/>
        <v>-2.5123484157641623E-2</v>
      </c>
    </row>
    <row r="76" spans="1:4" ht="15.75" thickBot="1" x14ac:dyDescent="0.3">
      <c r="A76" s="3">
        <v>106.300003</v>
      </c>
      <c r="B76" s="3">
        <v>70.099997999999999</v>
      </c>
      <c r="C76" s="7">
        <f t="shared" si="2"/>
        <v>2.1874414428542339E-2</v>
      </c>
      <c r="D76" s="7">
        <f t="shared" si="3"/>
        <v>-9.2297710134734492E-3</v>
      </c>
    </row>
    <row r="77" spans="1:4" ht="15.75" thickBot="1" x14ac:dyDescent="0.3">
      <c r="A77" s="3">
        <v>104.199997</v>
      </c>
      <c r="B77" s="3">
        <v>71.199996999999996</v>
      </c>
      <c r="C77" s="7">
        <f t="shared" si="2"/>
        <v>-1.9953213041435908E-2</v>
      </c>
      <c r="D77" s="7">
        <f t="shared" si="3"/>
        <v>1.5570010773224136E-2</v>
      </c>
    </row>
    <row r="78" spans="1:4" ht="15.75" thickBot="1" x14ac:dyDescent="0.3">
      <c r="A78" s="3">
        <v>105.25</v>
      </c>
      <c r="B78" s="3">
        <v>72.599997999999999</v>
      </c>
      <c r="C78" s="7">
        <f t="shared" si="2"/>
        <v>1.0026372034011667E-2</v>
      </c>
      <c r="D78" s="7">
        <f t="shared" si="3"/>
        <v>1.9472117999443071E-2</v>
      </c>
    </row>
    <row r="79" spans="1:4" ht="15.75" thickBot="1" x14ac:dyDescent="0.3">
      <c r="A79" s="3">
        <v>104.5</v>
      </c>
      <c r="B79" s="3">
        <v>71.199996999999996</v>
      </c>
      <c r="C79" s="7">
        <f t="shared" si="2"/>
        <v>-7.1514011576251282E-3</v>
      </c>
      <c r="D79" s="7">
        <f t="shared" si="3"/>
        <v>-1.9472117999442935E-2</v>
      </c>
    </row>
    <row r="80" spans="1:4" ht="15.75" thickBot="1" x14ac:dyDescent="0.3">
      <c r="A80" s="3">
        <v>104.400002</v>
      </c>
      <c r="B80" s="3">
        <v>69.800003000000004</v>
      </c>
      <c r="C80" s="7">
        <f t="shared" si="2"/>
        <v>-9.5737679923934996E-4</v>
      </c>
      <c r="D80" s="7">
        <f t="shared" si="3"/>
        <v>-1.9858723534829089E-2</v>
      </c>
    </row>
    <row r="81" spans="1:4" ht="15.75" thickBot="1" x14ac:dyDescent="0.3">
      <c r="A81" s="3">
        <v>105.349998</v>
      </c>
      <c r="B81" s="3">
        <v>72.400002000000001</v>
      </c>
      <c r="C81" s="7">
        <f t="shared" si="2"/>
        <v>9.0584266602336243E-3</v>
      </c>
      <c r="D81" s="7">
        <f t="shared" si="3"/>
        <v>3.6572274267711022E-2</v>
      </c>
    </row>
    <row r="82" spans="1:4" ht="15.75" thickBot="1" x14ac:dyDescent="0.3">
      <c r="A82" s="3">
        <v>105.699997</v>
      </c>
      <c r="B82" s="3">
        <v>72.199996999999996</v>
      </c>
      <c r="C82" s="7">
        <f t="shared" si="2"/>
        <v>3.3167432281177868E-3</v>
      </c>
      <c r="D82" s="7">
        <f t="shared" si="3"/>
        <v>-2.7663226684466339E-3</v>
      </c>
    </row>
    <row r="83" spans="1:4" ht="15.75" thickBot="1" x14ac:dyDescent="0.3">
      <c r="A83" s="3">
        <v>104.900002</v>
      </c>
      <c r="B83" s="3">
        <v>71.449996999999996</v>
      </c>
      <c r="C83" s="7">
        <f t="shared" si="2"/>
        <v>-7.5973300259494902E-3</v>
      </c>
      <c r="D83" s="7">
        <f t="shared" si="3"/>
        <v>-1.0442141959061431E-2</v>
      </c>
    </row>
    <row r="84" spans="1:4" ht="15.75" thickBot="1" x14ac:dyDescent="0.3">
      <c r="A84" s="3">
        <v>102.25</v>
      </c>
      <c r="B84" s="3">
        <v>69</v>
      </c>
      <c r="C84" s="7">
        <f t="shared" si="2"/>
        <v>-2.5586739545117126E-2</v>
      </c>
      <c r="D84" s="7">
        <f t="shared" si="3"/>
        <v>-3.4891357791212288E-2</v>
      </c>
    </row>
    <row r="85" spans="1:4" ht="15.75" thickBot="1" x14ac:dyDescent="0.3">
      <c r="A85" s="3">
        <v>102.5</v>
      </c>
      <c r="B85" s="3">
        <v>70.449996999999996</v>
      </c>
      <c r="C85" s="7">
        <f t="shared" si="2"/>
        <v>2.4420036555518089E-3</v>
      </c>
      <c r="D85" s="7">
        <f t="shared" si="3"/>
        <v>2.0796691164036474E-2</v>
      </c>
    </row>
    <row r="86" spans="1:4" ht="15.75" thickBot="1" x14ac:dyDescent="0.3">
      <c r="A86" s="3">
        <v>106.75</v>
      </c>
      <c r="B86" s="3">
        <v>68.25</v>
      </c>
      <c r="C86" s="7">
        <f t="shared" si="2"/>
        <v>4.0626853530271102E-2</v>
      </c>
      <c r="D86" s="7">
        <f t="shared" si="3"/>
        <v>-3.1725761696226693E-2</v>
      </c>
    </row>
    <row r="87" spans="1:4" ht="15.75" thickBot="1" x14ac:dyDescent="0.3">
      <c r="A87" s="3">
        <v>107.849998</v>
      </c>
      <c r="B87" s="3">
        <v>68.199996999999996</v>
      </c>
      <c r="C87" s="7">
        <f t="shared" si="2"/>
        <v>1.0251702182156751E-2</v>
      </c>
      <c r="D87" s="7">
        <f t="shared" si="3"/>
        <v>-7.3291320392352875E-4</v>
      </c>
    </row>
    <row r="88" spans="1:4" ht="15.75" thickBot="1" x14ac:dyDescent="0.3">
      <c r="A88" s="3">
        <v>105.949997</v>
      </c>
      <c r="B88" s="3">
        <v>63</v>
      </c>
      <c r="C88" s="7">
        <f t="shared" si="2"/>
        <v>-1.7774097891826129E-2</v>
      </c>
      <c r="D88" s="7">
        <f t="shared" si="3"/>
        <v>-7.9309794469612921E-2</v>
      </c>
    </row>
    <row r="89" spans="1:4" ht="15.75" thickBot="1" x14ac:dyDescent="0.3">
      <c r="A89" s="3">
        <v>105</v>
      </c>
      <c r="B89" s="3">
        <v>63.400002000000001</v>
      </c>
      <c r="C89" s="7">
        <f t="shared" si="2"/>
        <v>-9.0069062415411901E-3</v>
      </c>
      <c r="D89" s="7">
        <f t="shared" si="3"/>
        <v>6.3291665973884137E-3</v>
      </c>
    </row>
    <row r="90" spans="1:4" ht="15.75" thickBot="1" x14ac:dyDescent="0.3">
      <c r="A90" s="3">
        <v>104.449997</v>
      </c>
      <c r="B90" s="3">
        <v>60.900002000000001</v>
      </c>
      <c r="C90" s="7">
        <f t="shared" si="2"/>
        <v>-5.2518908768254971E-3</v>
      </c>
      <c r="D90" s="7">
        <f t="shared" si="3"/>
        <v>-4.0230685432347764E-2</v>
      </c>
    </row>
    <row r="91" spans="1:4" ht="15.75" thickBot="1" x14ac:dyDescent="0.3">
      <c r="A91" s="3">
        <v>103.650002</v>
      </c>
      <c r="B91" s="3">
        <v>61.299999</v>
      </c>
      <c r="C91" s="7">
        <f t="shared" si="2"/>
        <v>-7.688601103202717E-3</v>
      </c>
      <c r="D91" s="7">
        <f t="shared" si="3"/>
        <v>6.5466190723786353E-3</v>
      </c>
    </row>
    <row r="92" spans="1:4" ht="15.75" thickBot="1" x14ac:dyDescent="0.3">
      <c r="A92" s="3">
        <v>105.699997</v>
      </c>
      <c r="B92" s="3">
        <v>63.650002000000001</v>
      </c>
      <c r="C92" s="7">
        <f t="shared" si="2"/>
        <v>1.9585006316482668E-2</v>
      </c>
      <c r="D92" s="7">
        <f t="shared" si="3"/>
        <v>3.7619529796301406E-2</v>
      </c>
    </row>
    <row r="93" spans="1:4" ht="15.75" thickBot="1" x14ac:dyDescent="0.3">
      <c r="A93" s="3">
        <v>104</v>
      </c>
      <c r="B93" s="3">
        <v>65</v>
      </c>
      <c r="C93" s="7">
        <f t="shared" si="2"/>
        <v>-1.6213965352605015E-2</v>
      </c>
      <c r="D93" s="7">
        <f t="shared" si="3"/>
        <v>2.0987913470383888E-2</v>
      </c>
    </row>
    <row r="94" spans="1:4" ht="15.75" thickBot="1" x14ac:dyDescent="0.3">
      <c r="A94" s="3">
        <v>104.400002</v>
      </c>
      <c r="B94" s="3">
        <v>65.949996999999996</v>
      </c>
      <c r="C94" s="7">
        <f t="shared" si="2"/>
        <v>3.8387954642535747E-3</v>
      </c>
      <c r="D94" s="7">
        <f t="shared" si="3"/>
        <v>1.4509563778678573E-2</v>
      </c>
    </row>
    <row r="95" spans="1:4" ht="15.75" thickBot="1" x14ac:dyDescent="0.3">
      <c r="A95" s="3">
        <v>105.900002</v>
      </c>
      <c r="B95" s="3">
        <v>66.099997999999999</v>
      </c>
      <c r="C95" s="7">
        <f t="shared" si="2"/>
        <v>1.42655768874755E-2</v>
      </c>
      <c r="D95" s="7">
        <f t="shared" si="3"/>
        <v>2.2718829261383108E-3</v>
      </c>
    </row>
    <row r="96" spans="1:4" ht="15.75" thickBot="1" x14ac:dyDescent="0.3">
      <c r="A96" s="3">
        <v>112.699997</v>
      </c>
      <c r="B96" s="3">
        <v>64</v>
      </c>
      <c r="C96" s="7">
        <f t="shared" si="2"/>
        <v>6.2234122933284987E-2</v>
      </c>
      <c r="D96" s="7">
        <f t="shared" si="3"/>
        <v>-3.2285633240782173E-2</v>
      </c>
    </row>
    <row r="97" spans="1:4" ht="15.75" thickBot="1" x14ac:dyDescent="0.3">
      <c r="A97" s="3">
        <v>110.699997</v>
      </c>
      <c r="B97" s="3">
        <v>62.799999</v>
      </c>
      <c r="C97" s="7">
        <f t="shared" si="2"/>
        <v>-1.7905581812067074E-2</v>
      </c>
      <c r="D97" s="7">
        <f t="shared" si="3"/>
        <v>-1.8928025809085876E-2</v>
      </c>
    </row>
    <row r="98" spans="1:4" ht="15.75" thickBot="1" x14ac:dyDescent="0.3">
      <c r="A98" s="3">
        <v>110.300003</v>
      </c>
      <c r="B98" s="3">
        <v>63.299999</v>
      </c>
      <c r="C98" s="7">
        <f t="shared" si="2"/>
        <v>-3.6198591563139605E-3</v>
      </c>
      <c r="D98" s="7">
        <f t="shared" si="3"/>
        <v>7.9302558017560632E-3</v>
      </c>
    </row>
    <row r="99" spans="1:4" ht="15.75" thickBot="1" x14ac:dyDescent="0.3">
      <c r="A99" s="3">
        <v>114</v>
      </c>
      <c r="B99" s="3">
        <v>63.599997999999999</v>
      </c>
      <c r="C99" s="7">
        <f t="shared" si="2"/>
        <v>3.2994494936489628E-2</v>
      </c>
      <c r="D99" s="7">
        <f t="shared" si="3"/>
        <v>4.7281255471930657E-3</v>
      </c>
    </row>
    <row r="100" spans="1:4" ht="15.75" thickBot="1" x14ac:dyDescent="0.3">
      <c r="A100" s="3">
        <v>112.849998</v>
      </c>
      <c r="B100" s="3">
        <v>63.5</v>
      </c>
      <c r="C100" s="7">
        <f t="shared" si="2"/>
        <v>-1.0138962853591617E-2</v>
      </c>
      <c r="D100" s="7">
        <f t="shared" si="3"/>
        <v>-1.5735330008890985E-3</v>
      </c>
    </row>
    <row r="101" spans="1:4" ht="15.75" thickBot="1" x14ac:dyDescent="0.3">
      <c r="A101" s="3">
        <v>112.349998</v>
      </c>
      <c r="B101" s="3">
        <v>63.400002000000001</v>
      </c>
      <c r="C101" s="7">
        <f t="shared" si="2"/>
        <v>-4.4405047110789905E-3</v>
      </c>
      <c r="D101" s="7">
        <f t="shared" si="3"/>
        <v>-1.5760129097248394E-3</v>
      </c>
    </row>
    <row r="102" spans="1:4" ht="15.75" thickBot="1" x14ac:dyDescent="0.3">
      <c r="A102" s="3">
        <v>114.949997</v>
      </c>
      <c r="B102" s="3">
        <v>63.849997999999999</v>
      </c>
      <c r="C102" s="7">
        <f t="shared" si="2"/>
        <v>2.2878244281061749E-2</v>
      </c>
      <c r="D102" s="7">
        <f t="shared" si="3"/>
        <v>7.072658166212378E-3</v>
      </c>
    </row>
    <row r="103" spans="1:4" ht="15.75" thickBot="1" x14ac:dyDescent="0.3">
      <c r="A103" s="3">
        <v>118.699997</v>
      </c>
      <c r="B103" s="3">
        <v>70.199996999999996</v>
      </c>
      <c r="C103" s="7">
        <f t="shared" si="2"/>
        <v>3.2102051230935874E-2</v>
      </c>
      <c r="D103" s="7">
        <f t="shared" si="3"/>
        <v>9.4811717141588273E-2</v>
      </c>
    </row>
    <row r="104" spans="1:4" ht="15.75" thickBot="1" x14ac:dyDescent="0.3">
      <c r="A104" s="3">
        <v>121.150002</v>
      </c>
      <c r="B104" s="3">
        <v>73.400002000000001</v>
      </c>
      <c r="C104" s="7">
        <f t="shared" si="2"/>
        <v>2.0430187429172582E-2</v>
      </c>
      <c r="D104" s="7">
        <f t="shared" si="3"/>
        <v>4.4575694571704245E-2</v>
      </c>
    </row>
    <row r="105" spans="1:4" ht="15.75" thickBot="1" x14ac:dyDescent="0.3">
      <c r="A105" s="3">
        <v>116</v>
      </c>
      <c r="B105" s="3">
        <v>73.25</v>
      </c>
      <c r="C105" s="7">
        <f t="shared" si="2"/>
        <v>-4.3439272664630491E-2</v>
      </c>
      <c r="D105" s="7">
        <f t="shared" si="3"/>
        <v>-2.0457149712492955E-3</v>
      </c>
    </row>
    <row r="106" spans="1:4" ht="15.75" thickBot="1" x14ac:dyDescent="0.3">
      <c r="A106" s="3">
        <v>115.400002</v>
      </c>
      <c r="B106" s="3">
        <v>71.400002000000001</v>
      </c>
      <c r="C106" s="7">
        <f t="shared" si="2"/>
        <v>-5.1858197013430196E-3</v>
      </c>
      <c r="D106" s="7">
        <f t="shared" si="3"/>
        <v>-2.5580350540433856E-2</v>
      </c>
    </row>
    <row r="107" spans="1:4" ht="15.75" thickBot="1" x14ac:dyDescent="0.3">
      <c r="A107" s="3">
        <v>117.5</v>
      </c>
      <c r="B107" s="3">
        <v>77.349997999999999</v>
      </c>
      <c r="C107" s="7">
        <f t="shared" si="2"/>
        <v>1.8033962179192155E-2</v>
      </c>
      <c r="D107" s="7">
        <f t="shared" si="3"/>
        <v>8.0042653805835473E-2</v>
      </c>
    </row>
    <row r="108" spans="1:4" ht="15.75" thickBot="1" x14ac:dyDescent="0.3">
      <c r="A108" s="3">
        <v>115.800003</v>
      </c>
      <c r="B108" s="3">
        <v>78.449996999999996</v>
      </c>
      <c r="C108" s="7">
        <f t="shared" si="2"/>
        <v>-1.4573742538583343E-2</v>
      </c>
      <c r="D108" s="7">
        <f t="shared" si="3"/>
        <v>1.4120889775544614E-2</v>
      </c>
    </row>
    <row r="109" spans="1:4" ht="15.75" thickBot="1" x14ac:dyDescent="0.3">
      <c r="A109" s="3">
        <v>114.699997</v>
      </c>
      <c r="B109" s="3">
        <v>76.550003000000004</v>
      </c>
      <c r="C109" s="7">
        <f t="shared" si="2"/>
        <v>-9.5445930654931028E-3</v>
      </c>
      <c r="D109" s="7">
        <f t="shared" si="3"/>
        <v>-2.4517279644359159E-2</v>
      </c>
    </row>
    <row r="110" spans="1:4" ht="15.75" thickBot="1" x14ac:dyDescent="0.3">
      <c r="A110" s="3">
        <v>114.050003</v>
      </c>
      <c r="B110" s="3">
        <v>77.199996999999996</v>
      </c>
      <c r="C110" s="7">
        <f t="shared" si="2"/>
        <v>-5.6830229454879382E-3</v>
      </c>
      <c r="D110" s="7">
        <f t="shared" si="3"/>
        <v>8.4552568768622369E-3</v>
      </c>
    </row>
    <row r="111" spans="1:4" ht="15.75" thickBot="1" x14ac:dyDescent="0.3">
      <c r="A111" s="3">
        <v>113.949997</v>
      </c>
      <c r="B111" s="3">
        <v>82.150002000000001</v>
      </c>
      <c r="C111" s="7">
        <f t="shared" si="2"/>
        <v>-8.7724567029288133E-4</v>
      </c>
      <c r="D111" s="7">
        <f t="shared" si="3"/>
        <v>6.2147450658359783E-2</v>
      </c>
    </row>
    <row r="112" spans="1:4" ht="15.75" thickBot="1" x14ac:dyDescent="0.3">
      <c r="A112" s="3">
        <v>117.099998</v>
      </c>
      <c r="B112" s="3">
        <v>83.900002000000001</v>
      </c>
      <c r="C112" s="7">
        <f t="shared" si="2"/>
        <v>2.7268524159895904E-2</v>
      </c>
      <c r="D112" s="7">
        <f t="shared" si="3"/>
        <v>2.1078768482076633E-2</v>
      </c>
    </row>
    <row r="113" spans="1:4" ht="15.75" thickBot="1" x14ac:dyDescent="0.3">
      <c r="A113" s="3">
        <v>115.400002</v>
      </c>
      <c r="B113" s="3">
        <v>83.300003000000004</v>
      </c>
      <c r="C113" s="7">
        <f t="shared" si="2"/>
        <v>-1.4623882119230687E-2</v>
      </c>
      <c r="D113" s="7">
        <f t="shared" si="3"/>
        <v>-7.1770521238602942E-3</v>
      </c>
    </row>
    <row r="114" spans="1:4" ht="15.75" thickBot="1" x14ac:dyDescent="0.3">
      <c r="A114" s="3">
        <v>113.650002</v>
      </c>
      <c r="B114" s="3">
        <v>81.900002000000001</v>
      </c>
      <c r="C114" s="7">
        <f t="shared" si="2"/>
        <v>-1.5280803508581268E-2</v>
      </c>
      <c r="D114" s="7">
        <f t="shared" si="3"/>
        <v>-1.6949569908154261E-2</v>
      </c>
    </row>
    <row r="115" spans="1:4" ht="15.75" thickBot="1" x14ac:dyDescent="0.3">
      <c r="A115" s="3">
        <v>115.550003</v>
      </c>
      <c r="B115" s="3">
        <v>80.75</v>
      </c>
      <c r="C115" s="7">
        <f t="shared" si="2"/>
        <v>1.6579794786735876E-2</v>
      </c>
      <c r="D115" s="7">
        <f t="shared" si="3"/>
        <v>-1.4141053176281908E-2</v>
      </c>
    </row>
    <row r="116" spans="1:4" ht="15.75" thickBot="1" x14ac:dyDescent="0.3">
      <c r="A116" s="3">
        <v>114.349998</v>
      </c>
      <c r="B116" s="3">
        <v>81.849997999999999</v>
      </c>
      <c r="C116" s="7">
        <f t="shared" si="2"/>
        <v>-1.0439459704547854E-2</v>
      </c>
      <c r="D116" s="7">
        <f t="shared" si="3"/>
        <v>1.3530317279435619E-2</v>
      </c>
    </row>
    <row r="117" spans="1:4" ht="15.75" thickBot="1" x14ac:dyDescent="0.3">
      <c r="A117" s="3">
        <v>118.449997</v>
      </c>
      <c r="B117" s="3">
        <v>80</v>
      </c>
      <c r="C117" s="7">
        <f t="shared" si="2"/>
        <v>3.522700229902373E-2</v>
      </c>
      <c r="D117" s="7">
        <f t="shared" si="3"/>
        <v>-2.2861644708320038E-2</v>
      </c>
    </row>
    <row r="118" spans="1:4" ht="15.75" thickBot="1" x14ac:dyDescent="0.3">
      <c r="A118" s="3">
        <v>119.400002</v>
      </c>
      <c r="B118" s="3">
        <v>77.400002000000001</v>
      </c>
      <c r="C118" s="7">
        <f t="shared" si="2"/>
        <v>7.9883124312684801E-3</v>
      </c>
      <c r="D118" s="7">
        <f t="shared" si="3"/>
        <v>-3.3039828238407246E-2</v>
      </c>
    </row>
    <row r="119" spans="1:4" ht="15.75" thickBot="1" x14ac:dyDescent="0.3">
      <c r="A119" s="3">
        <v>123.800003</v>
      </c>
      <c r="B119" s="3">
        <v>78.599997999999999</v>
      </c>
      <c r="C119" s="7">
        <f t="shared" si="2"/>
        <v>3.6188166774208316E-2</v>
      </c>
      <c r="D119" s="7">
        <f t="shared" si="3"/>
        <v>1.5384867554393581E-2</v>
      </c>
    </row>
    <row r="120" spans="1:4" ht="15.75" thickBot="1" x14ac:dyDescent="0.3">
      <c r="A120" s="3">
        <v>126.699997</v>
      </c>
      <c r="B120" s="3">
        <v>81</v>
      </c>
      <c r="C120" s="7">
        <f t="shared" si="2"/>
        <v>2.3154679165984852E-2</v>
      </c>
      <c r="D120" s="7">
        <f t="shared" si="3"/>
        <v>3.0077480682570927E-2</v>
      </c>
    </row>
    <row r="121" spans="1:4" ht="15.75" thickBot="1" x14ac:dyDescent="0.3">
      <c r="A121" s="3">
        <v>127.5</v>
      </c>
      <c r="B121" s="3">
        <v>81.699996999999996</v>
      </c>
      <c r="C121" s="7">
        <f t="shared" si="2"/>
        <v>6.2943009493671735E-3</v>
      </c>
      <c r="D121" s="7">
        <f t="shared" si="3"/>
        <v>8.6048104738115552E-3</v>
      </c>
    </row>
    <row r="122" spans="1:4" ht="15.75" thickBot="1" x14ac:dyDescent="0.3">
      <c r="A122" s="3">
        <v>125.900002</v>
      </c>
      <c r="B122" s="3">
        <v>81.449996999999996</v>
      </c>
      <c r="C122" s="7">
        <f t="shared" si="2"/>
        <v>-1.2628407662556001E-2</v>
      </c>
      <c r="D122" s="7">
        <f t="shared" si="3"/>
        <v>-3.0646669306093246E-3</v>
      </c>
    </row>
    <row r="123" spans="1:4" ht="15.75" thickBot="1" x14ac:dyDescent="0.3">
      <c r="A123" s="3">
        <v>128</v>
      </c>
      <c r="B123" s="3">
        <v>83</v>
      </c>
      <c r="C123" s="7">
        <f t="shared" si="2"/>
        <v>1.6542306983692238E-2</v>
      </c>
      <c r="D123" s="7">
        <f t="shared" si="3"/>
        <v>1.8851309580956946E-2</v>
      </c>
    </row>
    <row r="124" spans="1:4" ht="15.75" thickBot="1" x14ac:dyDescent="0.3">
      <c r="A124" s="3">
        <v>124.800003</v>
      </c>
      <c r="B124" s="3">
        <v>80.650002000000001</v>
      </c>
      <c r="C124" s="7">
        <f t="shared" si="2"/>
        <v>-2.5317783945828596E-2</v>
      </c>
      <c r="D124" s="7">
        <f t="shared" si="3"/>
        <v>-2.8721778426868304E-2</v>
      </c>
    </row>
    <row r="125" spans="1:4" ht="15.75" thickBot="1" x14ac:dyDescent="0.3">
      <c r="A125" s="3">
        <v>126.599998</v>
      </c>
      <c r="B125" s="3">
        <v>81.199996999999996</v>
      </c>
      <c r="C125" s="7">
        <f t="shared" si="2"/>
        <v>1.4320013938498707E-2</v>
      </c>
      <c r="D125" s="7">
        <f t="shared" si="3"/>
        <v>6.7963808520891244E-3</v>
      </c>
    </row>
    <row r="126" spans="1:4" ht="15.75" thickBot="1" x14ac:dyDescent="0.3">
      <c r="A126" s="3">
        <v>125.800003</v>
      </c>
      <c r="B126" s="3">
        <v>80.400002000000001</v>
      </c>
      <c r="C126" s="7">
        <f t="shared" si="2"/>
        <v>-6.3391257985707401E-3</v>
      </c>
      <c r="D126" s="7">
        <f t="shared" si="3"/>
        <v>-9.9010091612764337E-3</v>
      </c>
    </row>
    <row r="127" spans="1:4" ht="15.75" thickBot="1" x14ac:dyDescent="0.3">
      <c r="A127" s="3">
        <v>128.5</v>
      </c>
      <c r="B127" s="3">
        <v>79.75</v>
      </c>
      <c r="C127" s="7">
        <f t="shared" si="2"/>
        <v>2.1235536221557907E-2</v>
      </c>
      <c r="D127" s="7">
        <f t="shared" si="3"/>
        <v>-8.1174593955882762E-3</v>
      </c>
    </row>
    <row r="128" spans="1:4" ht="15.75" thickBot="1" x14ac:dyDescent="0.3">
      <c r="A128" s="3">
        <v>128.25</v>
      </c>
      <c r="B128" s="3">
        <v>79.150002000000001</v>
      </c>
      <c r="C128" s="7">
        <f t="shared" si="2"/>
        <v>-1.9474202843955666E-3</v>
      </c>
      <c r="D128" s="7">
        <f t="shared" si="3"/>
        <v>-7.5519300694555066E-3</v>
      </c>
    </row>
    <row r="129" spans="1:4" ht="15.75" thickBot="1" x14ac:dyDescent="0.3">
      <c r="A129" s="3">
        <v>127</v>
      </c>
      <c r="B129" s="3">
        <v>78.300003000000004</v>
      </c>
      <c r="C129" s="7">
        <f t="shared" si="2"/>
        <v>-9.7943975922876979E-3</v>
      </c>
      <c r="D129" s="7">
        <f t="shared" si="3"/>
        <v>-1.0797170284565475E-2</v>
      </c>
    </row>
    <row r="130" spans="1:4" ht="15.75" thickBot="1" x14ac:dyDescent="0.3">
      <c r="A130" s="3">
        <v>124.550003</v>
      </c>
      <c r="B130" s="3">
        <v>77.900002000000001</v>
      </c>
      <c r="C130" s="7">
        <f t="shared" si="2"/>
        <v>-1.9479820663689907E-2</v>
      </c>
      <c r="D130" s="7">
        <f t="shared" si="3"/>
        <v>-5.1216627602897564E-3</v>
      </c>
    </row>
    <row r="131" spans="1:4" ht="15.75" thickBot="1" x14ac:dyDescent="0.3">
      <c r="A131" s="3">
        <v>122</v>
      </c>
      <c r="B131" s="3">
        <v>77.550003000000004</v>
      </c>
      <c r="C131" s="7">
        <f t="shared" si="2"/>
        <v>-2.0686221061644736E-2</v>
      </c>
      <c r="D131" s="7">
        <f t="shared" si="3"/>
        <v>-4.5030502433765262E-3</v>
      </c>
    </row>
    <row r="132" spans="1:4" ht="15.75" thickBot="1" x14ac:dyDescent="0.3">
      <c r="A132" s="3">
        <v>124.199997</v>
      </c>
      <c r="B132" s="3">
        <v>81.900002000000001</v>
      </c>
      <c r="C132" s="7">
        <f t="shared" si="2"/>
        <v>1.7872100611532195E-2</v>
      </c>
      <c r="D132" s="7">
        <f t="shared" si="3"/>
        <v>5.4576086971781297E-2</v>
      </c>
    </row>
    <row r="133" spans="1:4" ht="15.75" thickBot="1" x14ac:dyDescent="0.3">
      <c r="A133" s="3">
        <v>124.400002</v>
      </c>
      <c r="B133" s="3">
        <v>81.25</v>
      </c>
      <c r="C133" s="7">
        <f t="shared" si="2"/>
        <v>1.6090510374607541E-3</v>
      </c>
      <c r="D133" s="7">
        <f t="shared" si="3"/>
        <v>-7.9681940692010022E-3</v>
      </c>
    </row>
    <row r="134" spans="1:4" ht="15.75" thickBot="1" x14ac:dyDescent="0.3">
      <c r="A134" s="3">
        <v>124.449997</v>
      </c>
      <c r="B134" s="3">
        <v>79.150002000000001</v>
      </c>
      <c r="C134" s="7">
        <f t="shared" ref="C134:C197" si="4">LN(A134/A133)</f>
        <v>4.0180832528465769E-4</v>
      </c>
      <c r="D134" s="7">
        <f t="shared" ref="D134:D197" si="5">LN(B134/B133)</f>
        <v>-2.6186009614348457E-2</v>
      </c>
    </row>
    <row r="135" spans="1:4" ht="15.75" thickBot="1" x14ac:dyDescent="0.3">
      <c r="A135" s="3">
        <v>124.949997</v>
      </c>
      <c r="B135" s="3">
        <v>79.199996999999996</v>
      </c>
      <c r="C135" s="7">
        <f t="shared" si="4"/>
        <v>4.0096285638233087E-3</v>
      </c>
      <c r="D135" s="7">
        <f t="shared" si="5"/>
        <v>6.3144934609314651E-4</v>
      </c>
    </row>
    <row r="136" spans="1:4" ht="15.75" thickBot="1" x14ac:dyDescent="0.3">
      <c r="A136" s="3">
        <v>124.5</v>
      </c>
      <c r="B136" s="3">
        <v>80.400002000000001</v>
      </c>
      <c r="C136" s="7">
        <f t="shared" si="4"/>
        <v>-3.6079173665949284E-3</v>
      </c>
      <c r="D136" s="7">
        <f t="shared" si="5"/>
        <v>1.5037940118950746E-2</v>
      </c>
    </row>
    <row r="137" spans="1:4" ht="15.75" thickBot="1" x14ac:dyDescent="0.3">
      <c r="A137" s="3">
        <v>122.449997</v>
      </c>
      <c r="B137" s="3">
        <v>82.699996999999996</v>
      </c>
      <c r="C137" s="7">
        <f t="shared" si="4"/>
        <v>-1.6602957006381733E-2</v>
      </c>
      <c r="D137" s="7">
        <f t="shared" si="5"/>
        <v>2.8205364693407359E-2</v>
      </c>
    </row>
    <row r="138" spans="1:4" ht="15.75" thickBot="1" x14ac:dyDescent="0.3">
      <c r="A138" s="3">
        <v>120.949997</v>
      </c>
      <c r="B138" s="3">
        <v>83.699996999999996</v>
      </c>
      <c r="C138" s="7">
        <f t="shared" si="4"/>
        <v>-1.23255466459825E-2</v>
      </c>
      <c r="D138" s="7">
        <f t="shared" si="5"/>
        <v>1.2019375899185307E-2</v>
      </c>
    </row>
    <row r="139" spans="1:4" ht="15.75" thickBot="1" x14ac:dyDescent="0.3">
      <c r="A139" s="3">
        <v>119.75</v>
      </c>
      <c r="B139" s="3">
        <v>81.800003000000004</v>
      </c>
      <c r="C139" s="7">
        <f t="shared" si="4"/>
        <v>-9.9709759613734912E-3</v>
      </c>
      <c r="D139" s="7">
        <f t="shared" si="5"/>
        <v>-2.2961661369617695E-2</v>
      </c>
    </row>
    <row r="140" spans="1:4" ht="15.75" thickBot="1" x14ac:dyDescent="0.3">
      <c r="A140" s="3">
        <v>120.849998</v>
      </c>
      <c r="B140" s="3">
        <v>80.300003000000004</v>
      </c>
      <c r="C140" s="7">
        <f t="shared" si="4"/>
        <v>9.1438543090257875E-3</v>
      </c>
      <c r="D140" s="7">
        <f t="shared" si="5"/>
        <v>-1.8507621970901628E-2</v>
      </c>
    </row>
    <row r="141" spans="1:4" ht="15.75" thickBot="1" x14ac:dyDescent="0.3">
      <c r="A141" s="3">
        <v>121.449997</v>
      </c>
      <c r="B141" s="3">
        <v>80.199996999999996</v>
      </c>
      <c r="C141" s="7">
        <f t="shared" si="4"/>
        <v>4.9525401466075491E-3</v>
      </c>
      <c r="D141" s="7">
        <f t="shared" si="5"/>
        <v>-1.246180846631473E-3</v>
      </c>
    </row>
    <row r="142" spans="1:4" ht="15.75" thickBot="1" x14ac:dyDescent="0.3">
      <c r="A142" s="3">
        <v>125</v>
      </c>
      <c r="B142" s="3">
        <v>81.949996999999996</v>
      </c>
      <c r="C142" s="7">
        <f t="shared" si="4"/>
        <v>2.881110655564327E-2</v>
      </c>
      <c r="D142" s="7">
        <f t="shared" si="5"/>
        <v>2.1585791116166042E-2</v>
      </c>
    </row>
    <row r="143" spans="1:4" ht="15.75" thickBot="1" x14ac:dyDescent="0.3">
      <c r="A143" s="3">
        <v>120.400002</v>
      </c>
      <c r="B143" s="3">
        <v>79.599997999999999</v>
      </c>
      <c r="C143" s="7">
        <f t="shared" si="4"/>
        <v>-3.7494187816284864E-2</v>
      </c>
      <c r="D143" s="7">
        <f t="shared" si="5"/>
        <v>-2.9095200857441536E-2</v>
      </c>
    </row>
    <row r="144" spans="1:4" ht="15.75" thickBot="1" x14ac:dyDescent="0.3">
      <c r="A144" s="3">
        <v>119.400002</v>
      </c>
      <c r="B144" s="3">
        <v>82.5</v>
      </c>
      <c r="C144" s="7">
        <f t="shared" si="4"/>
        <v>-8.3403317770959166E-3</v>
      </c>
      <c r="D144" s="7">
        <f t="shared" si="5"/>
        <v>3.5784225615926514E-2</v>
      </c>
    </row>
    <row r="145" spans="1:4" ht="15.75" thickBot="1" x14ac:dyDescent="0.3">
      <c r="A145" s="3">
        <v>118.650002</v>
      </c>
      <c r="B145" s="3">
        <v>82.599997999999999</v>
      </c>
      <c r="C145" s="7">
        <f t="shared" si="4"/>
        <v>-6.3012179708478878E-3</v>
      </c>
      <c r="D145" s="7">
        <f t="shared" si="5"/>
        <v>1.2113629732216869E-3</v>
      </c>
    </row>
    <row r="146" spans="1:4" ht="15.75" thickBot="1" x14ac:dyDescent="0.3">
      <c r="A146" s="3">
        <v>119.349998</v>
      </c>
      <c r="B146" s="3">
        <v>81.800003000000004</v>
      </c>
      <c r="C146" s="7">
        <f t="shared" si="4"/>
        <v>5.8823362893304539E-3</v>
      </c>
      <c r="D146" s="7">
        <f t="shared" si="5"/>
        <v>-9.7323760303395963E-3</v>
      </c>
    </row>
    <row r="147" spans="1:4" ht="15.75" thickBot="1" x14ac:dyDescent="0.3">
      <c r="A147" s="3">
        <v>120.800003</v>
      </c>
      <c r="B147" s="3">
        <v>80.199996999999996</v>
      </c>
      <c r="C147" s="7">
        <f t="shared" si="4"/>
        <v>1.2075974307748536E-2</v>
      </c>
      <c r="D147" s="7">
        <f t="shared" si="5"/>
        <v>-1.9753802817533084E-2</v>
      </c>
    </row>
    <row r="148" spans="1:4" ht="15.75" thickBot="1" x14ac:dyDescent="0.3">
      <c r="A148" s="3">
        <v>121.75</v>
      </c>
      <c r="B148" s="3">
        <v>79.400002000000001</v>
      </c>
      <c r="C148" s="7">
        <f t="shared" si="4"/>
        <v>7.8334516275477169E-3</v>
      </c>
      <c r="D148" s="7">
        <f t="shared" si="5"/>
        <v>-1.0025084023977627E-2</v>
      </c>
    </row>
    <row r="149" spans="1:4" ht="15.75" thickBot="1" x14ac:dyDescent="0.3">
      <c r="A149" s="3">
        <v>119.400002</v>
      </c>
      <c r="B149" s="3">
        <v>80.699996999999996</v>
      </c>
      <c r="C149" s="7">
        <f t="shared" si="4"/>
        <v>-1.9490544253778826E-2</v>
      </c>
      <c r="D149" s="7">
        <f t="shared" si="5"/>
        <v>1.624014465917448E-2</v>
      </c>
    </row>
    <row r="150" spans="1:4" ht="15.75" thickBot="1" x14ac:dyDescent="0.3">
      <c r="A150" s="3">
        <v>117.400002</v>
      </c>
      <c r="B150" s="3">
        <v>79.5</v>
      </c>
      <c r="C150" s="7">
        <f t="shared" si="4"/>
        <v>-1.6892293279149234E-2</v>
      </c>
      <c r="D150" s="7">
        <f t="shared" si="5"/>
        <v>-1.4981516440894953E-2</v>
      </c>
    </row>
    <row r="151" spans="1:4" ht="15.75" thickBot="1" x14ac:dyDescent="0.3">
      <c r="A151" s="3">
        <v>116.550003</v>
      </c>
      <c r="B151" s="3">
        <v>78.699996999999996</v>
      </c>
      <c r="C151" s="7">
        <f t="shared" si="4"/>
        <v>-7.2665332079794439E-3</v>
      </c>
      <c r="D151" s="7">
        <f t="shared" si="5"/>
        <v>-1.0113904356370369E-2</v>
      </c>
    </row>
    <row r="152" spans="1:4" ht="15.75" thickBot="1" x14ac:dyDescent="0.3">
      <c r="A152" s="3">
        <v>113.25</v>
      </c>
      <c r="B152" s="3">
        <v>78.449996999999996</v>
      </c>
      <c r="C152" s="7">
        <f t="shared" si="4"/>
        <v>-2.8722626858648164E-2</v>
      </c>
      <c r="D152" s="7">
        <f t="shared" si="5"/>
        <v>-3.1816763657928418E-3</v>
      </c>
    </row>
    <row r="153" spans="1:4" ht="15.75" thickBot="1" x14ac:dyDescent="0.3">
      <c r="A153" s="3">
        <v>115.800003</v>
      </c>
      <c r="B153" s="3">
        <v>80.099997999999999</v>
      </c>
      <c r="C153" s="7">
        <f t="shared" si="4"/>
        <v>2.2266826682487001E-2</v>
      </c>
      <c r="D153" s="7">
        <f t="shared" si="5"/>
        <v>2.0814388167401197E-2</v>
      </c>
    </row>
    <row r="154" spans="1:4" ht="15.75" thickBot="1" x14ac:dyDescent="0.3">
      <c r="A154" s="3">
        <v>116.75</v>
      </c>
      <c r="B154" s="3">
        <v>78.800003000000004</v>
      </c>
      <c r="C154" s="7">
        <f t="shared" si="4"/>
        <v>8.1703055033762878E-3</v>
      </c>
      <c r="D154" s="7">
        <f t="shared" si="5"/>
        <v>-1.6362794170625496E-2</v>
      </c>
    </row>
    <row r="155" spans="1:4" ht="15.75" thickBot="1" x14ac:dyDescent="0.3">
      <c r="A155" s="3">
        <v>115.599998</v>
      </c>
      <c r="B155" s="3">
        <v>78.199996999999996</v>
      </c>
      <c r="C155" s="7">
        <f t="shared" si="4"/>
        <v>-9.8989576117678203E-3</v>
      </c>
      <c r="D155" s="7">
        <f t="shared" si="5"/>
        <v>-7.6434257468055294E-3</v>
      </c>
    </row>
    <row r="156" spans="1:4" ht="15.75" thickBot="1" x14ac:dyDescent="0.3">
      <c r="A156" s="3">
        <v>115.900002</v>
      </c>
      <c r="B156" s="3">
        <v>77.449996999999996</v>
      </c>
      <c r="C156" s="7">
        <f t="shared" si="4"/>
        <v>2.5918286647223796E-3</v>
      </c>
      <c r="D156" s="7">
        <f t="shared" si="5"/>
        <v>-9.6370810598839125E-3</v>
      </c>
    </row>
    <row r="157" spans="1:4" ht="15.75" thickBot="1" x14ac:dyDescent="0.3">
      <c r="A157" s="3">
        <v>115.199997</v>
      </c>
      <c r="B157" s="3">
        <v>76.300003000000004</v>
      </c>
      <c r="C157" s="7">
        <f t="shared" si="4"/>
        <v>-6.0580453818374382E-3</v>
      </c>
      <c r="D157" s="7">
        <f t="shared" si="5"/>
        <v>-1.4959550519319013E-2</v>
      </c>
    </row>
    <row r="158" spans="1:4" ht="15.75" thickBot="1" x14ac:dyDescent="0.3">
      <c r="A158" s="3">
        <v>115.800003</v>
      </c>
      <c r="B158" s="3">
        <v>75.949996999999996</v>
      </c>
      <c r="C158" s="7">
        <f t="shared" si="4"/>
        <v>5.1948688255064601E-3</v>
      </c>
      <c r="D158" s="7">
        <f t="shared" si="5"/>
        <v>-4.5977880667801146E-3</v>
      </c>
    </row>
    <row r="159" spans="1:4" ht="15.75" thickBot="1" x14ac:dyDescent="0.3">
      <c r="A159" s="3">
        <v>116.75</v>
      </c>
      <c r="B159" s="3">
        <v>76.199996999999996</v>
      </c>
      <c r="C159" s="7">
        <f t="shared" si="4"/>
        <v>8.1703055033762878E-3</v>
      </c>
      <c r="D159" s="7">
        <f t="shared" si="5"/>
        <v>3.2862337804109155E-3</v>
      </c>
    </row>
    <row r="160" spans="1:4" ht="15.75" thickBot="1" x14ac:dyDescent="0.3">
      <c r="A160" s="3">
        <v>117.5</v>
      </c>
      <c r="B160" s="3">
        <v>75.75</v>
      </c>
      <c r="C160" s="7">
        <f t="shared" si="4"/>
        <v>6.4034370352070071E-3</v>
      </c>
      <c r="D160" s="7">
        <f t="shared" si="5"/>
        <v>-5.9229789330425128E-3</v>
      </c>
    </row>
    <row r="161" spans="1:4" ht="15.75" thickBot="1" x14ac:dyDescent="0.3">
      <c r="A161" s="3">
        <v>118.199997</v>
      </c>
      <c r="B161" s="3">
        <v>76.449996999999996</v>
      </c>
      <c r="C161" s="7">
        <f t="shared" si="4"/>
        <v>5.9397460070732648E-3</v>
      </c>
      <c r="D161" s="7">
        <f t="shared" si="5"/>
        <v>9.1984487442578061E-3</v>
      </c>
    </row>
    <row r="162" spans="1:4" ht="15.75" thickBot="1" x14ac:dyDescent="0.3">
      <c r="A162" s="3">
        <v>118.5</v>
      </c>
      <c r="B162" s="3">
        <v>75.050003000000004</v>
      </c>
      <c r="C162" s="7">
        <f t="shared" si="4"/>
        <v>2.5348809838990813E-3</v>
      </c>
      <c r="D162" s="7">
        <f t="shared" si="5"/>
        <v>-1.8482295080914975E-2</v>
      </c>
    </row>
    <row r="163" spans="1:4" ht="15.75" thickBot="1" x14ac:dyDescent="0.3">
      <c r="A163" s="3">
        <v>117.25</v>
      </c>
      <c r="B163" s="3">
        <v>73.599997999999999</v>
      </c>
      <c r="C163" s="7">
        <f t="shared" si="4"/>
        <v>-1.0604553248797112E-2</v>
      </c>
      <c r="D163" s="7">
        <f t="shared" si="5"/>
        <v>-1.9509599491904235E-2</v>
      </c>
    </row>
    <row r="164" spans="1:4" ht="15.75" thickBot="1" x14ac:dyDescent="0.3">
      <c r="A164" s="3">
        <v>118.199997</v>
      </c>
      <c r="B164" s="3">
        <v>71.099997999999999</v>
      </c>
      <c r="C164" s="7">
        <f t="shared" si="4"/>
        <v>8.0696722648981208E-3</v>
      </c>
      <c r="D164" s="7">
        <f t="shared" si="5"/>
        <v>-3.4557689881117543E-2</v>
      </c>
    </row>
    <row r="165" spans="1:4" ht="15.75" thickBot="1" x14ac:dyDescent="0.3">
      <c r="A165" s="3">
        <v>117</v>
      </c>
      <c r="B165" s="3">
        <v>70.900002000000001</v>
      </c>
      <c r="C165" s="7">
        <f t="shared" si="4"/>
        <v>-1.0204144793530656E-2</v>
      </c>
      <c r="D165" s="7">
        <f t="shared" si="5"/>
        <v>-2.8168469329734854E-3</v>
      </c>
    </row>
    <row r="166" spans="1:4" ht="15.75" thickBot="1" x14ac:dyDescent="0.3">
      <c r="A166" s="3">
        <v>115.699997</v>
      </c>
      <c r="B166" s="3">
        <v>70.400002000000001</v>
      </c>
      <c r="C166" s="7">
        <f t="shared" si="4"/>
        <v>-1.1173326527252685E-2</v>
      </c>
      <c r="D166" s="7">
        <f t="shared" si="5"/>
        <v>-7.0771701737388946E-3</v>
      </c>
    </row>
    <row r="167" spans="1:4" ht="15.75" thickBot="1" x14ac:dyDescent="0.3">
      <c r="A167" s="3">
        <v>117.300003</v>
      </c>
      <c r="B167" s="3">
        <v>69</v>
      </c>
      <c r="C167" s="7">
        <f t="shared" si="4"/>
        <v>1.3734172964373514E-2</v>
      </c>
      <c r="D167" s="7">
        <f t="shared" si="5"/>
        <v>-2.0086786975827796E-2</v>
      </c>
    </row>
    <row r="168" spans="1:4" ht="15.75" thickBot="1" x14ac:dyDescent="0.3">
      <c r="A168" s="3">
        <v>117.900002</v>
      </c>
      <c r="B168" s="3">
        <v>72.5</v>
      </c>
      <c r="C168" s="7">
        <f t="shared" si="4"/>
        <v>5.102043271976533E-3</v>
      </c>
      <c r="D168" s="7">
        <f t="shared" si="5"/>
        <v>4.9480057263369716E-2</v>
      </c>
    </row>
    <row r="169" spans="1:4" ht="15.75" thickBot="1" x14ac:dyDescent="0.3">
      <c r="A169" s="3">
        <v>116.949997</v>
      </c>
      <c r="B169" s="3">
        <v>73.25</v>
      </c>
      <c r="C169" s="7">
        <f t="shared" si="4"/>
        <v>-8.090357128653863E-3</v>
      </c>
      <c r="D169" s="7">
        <f t="shared" si="5"/>
        <v>1.0291686036547506E-2</v>
      </c>
    </row>
    <row r="170" spans="1:4" ht="15.75" thickBot="1" x14ac:dyDescent="0.3">
      <c r="A170" s="3">
        <v>118.349998</v>
      </c>
      <c r="B170" s="3">
        <v>71</v>
      </c>
      <c r="C170" s="7">
        <f t="shared" si="4"/>
        <v>1.1899851682764868E-2</v>
      </c>
      <c r="D170" s="7">
        <f t="shared" si="5"/>
        <v>-3.1198370855861281E-2</v>
      </c>
    </row>
    <row r="171" spans="1:4" ht="15.75" thickBot="1" x14ac:dyDescent="0.3">
      <c r="A171" s="3">
        <v>116</v>
      </c>
      <c r="B171" s="3">
        <v>72.25</v>
      </c>
      <c r="C171" s="7">
        <f t="shared" si="4"/>
        <v>-2.0056127954599837E-2</v>
      </c>
      <c r="D171" s="7">
        <f t="shared" si="5"/>
        <v>1.7452449951226207E-2</v>
      </c>
    </row>
    <row r="172" spans="1:4" ht="15.75" thickBot="1" x14ac:dyDescent="0.3">
      <c r="A172" s="3">
        <v>115.25</v>
      </c>
      <c r="B172" s="3">
        <v>72.650002000000001</v>
      </c>
      <c r="C172" s="7">
        <f t="shared" si="4"/>
        <v>-6.4865092296067734E-3</v>
      </c>
      <c r="D172" s="7">
        <f t="shared" si="5"/>
        <v>5.5210905529997443E-3</v>
      </c>
    </row>
    <row r="173" spans="1:4" ht="15.75" thickBot="1" x14ac:dyDescent="0.3">
      <c r="A173" s="3">
        <v>111.75</v>
      </c>
      <c r="B173" s="3">
        <v>69</v>
      </c>
      <c r="C173" s="7">
        <f t="shared" si="4"/>
        <v>-3.0839448383079702E-2</v>
      </c>
      <c r="D173" s="7">
        <f t="shared" si="5"/>
        <v>-5.1546912948282043E-2</v>
      </c>
    </row>
    <row r="174" spans="1:4" ht="15.75" thickBot="1" x14ac:dyDescent="0.3">
      <c r="A174" s="3">
        <v>112</v>
      </c>
      <c r="B174" s="3">
        <v>69.25</v>
      </c>
      <c r="C174" s="7">
        <f t="shared" si="4"/>
        <v>2.2346378014163628E-3</v>
      </c>
      <c r="D174" s="7">
        <f t="shared" si="5"/>
        <v>3.6166404701885148E-3</v>
      </c>
    </row>
    <row r="175" spans="1:4" ht="15.75" thickBot="1" x14ac:dyDescent="0.3">
      <c r="A175" s="3">
        <v>115.199997</v>
      </c>
      <c r="B175" s="3">
        <v>69.599997999999999</v>
      </c>
      <c r="C175" s="7">
        <f t="shared" si="4"/>
        <v>2.8170850925029189E-2</v>
      </c>
      <c r="D175" s="7">
        <f t="shared" si="5"/>
        <v>5.0413935372933963E-3</v>
      </c>
    </row>
    <row r="176" spans="1:4" ht="15.75" thickBot="1" x14ac:dyDescent="0.3">
      <c r="A176" s="3">
        <v>117.199997</v>
      </c>
      <c r="B176" s="3">
        <v>72.300003000000004</v>
      </c>
      <c r="C176" s="7">
        <f t="shared" si="4"/>
        <v>1.7212129325518327E-2</v>
      </c>
      <c r="D176" s="7">
        <f t="shared" si="5"/>
        <v>3.8059632053752721E-2</v>
      </c>
    </row>
    <row r="177" spans="1:4" ht="15.75" thickBot="1" x14ac:dyDescent="0.3">
      <c r="A177" s="3">
        <v>116.25</v>
      </c>
      <c r="B177" s="3">
        <v>74.150002000000001</v>
      </c>
      <c r="C177" s="7">
        <f t="shared" si="4"/>
        <v>-8.1388070781765083E-3</v>
      </c>
      <c r="D177" s="7">
        <f t="shared" si="5"/>
        <v>2.5265924897800052E-2</v>
      </c>
    </row>
    <row r="178" spans="1:4" ht="15.75" thickBot="1" x14ac:dyDescent="0.3">
      <c r="A178" s="3">
        <v>117</v>
      </c>
      <c r="B178" s="3">
        <v>73.900002000000001</v>
      </c>
      <c r="C178" s="7">
        <f t="shared" si="4"/>
        <v>6.4308903302903314E-3</v>
      </c>
      <c r="D178" s="7">
        <f t="shared" si="5"/>
        <v>-3.3772405385389258E-3</v>
      </c>
    </row>
    <row r="179" spans="1:4" ht="15.75" thickBot="1" x14ac:dyDescent="0.3">
      <c r="A179" s="3">
        <v>120.400002</v>
      </c>
      <c r="B179" s="3">
        <v>72.900002000000001</v>
      </c>
      <c r="C179" s="7">
        <f t="shared" si="4"/>
        <v>2.8645614688260199E-2</v>
      </c>
      <c r="D179" s="7">
        <f t="shared" si="5"/>
        <v>-1.3624188568300897E-2</v>
      </c>
    </row>
    <row r="180" spans="1:4" ht="15.75" thickBot="1" x14ac:dyDescent="0.3">
      <c r="A180" s="3">
        <v>121</v>
      </c>
      <c r="B180" s="3">
        <v>72.5</v>
      </c>
      <c r="C180" s="7">
        <f t="shared" si="4"/>
        <v>4.9709961107249059E-3</v>
      </c>
      <c r="D180" s="7">
        <f t="shared" si="5"/>
        <v>-5.5021045888252766E-3</v>
      </c>
    </row>
    <row r="181" spans="1:4" ht="15.75" thickBot="1" x14ac:dyDescent="0.3">
      <c r="A181" s="3">
        <v>122.25</v>
      </c>
      <c r="B181" s="3">
        <v>73.550003000000004</v>
      </c>
      <c r="C181" s="7">
        <f t="shared" si="4"/>
        <v>1.027758275824023E-2</v>
      </c>
      <c r="D181" s="7">
        <f t="shared" si="5"/>
        <v>1.4378925975395924E-2</v>
      </c>
    </row>
    <row r="182" spans="1:4" ht="15.75" thickBot="1" x14ac:dyDescent="0.3">
      <c r="A182" s="3">
        <v>120.150002</v>
      </c>
      <c r="B182" s="3">
        <v>73</v>
      </c>
      <c r="C182" s="7">
        <f t="shared" si="4"/>
        <v>-1.7327149526644298E-2</v>
      </c>
      <c r="D182" s="7">
        <f t="shared" si="5"/>
        <v>-7.5060466876337969E-3</v>
      </c>
    </row>
    <row r="183" spans="1:4" ht="15.75" thickBot="1" x14ac:dyDescent="0.3">
      <c r="A183" s="3">
        <v>123.5</v>
      </c>
      <c r="B183" s="3">
        <v>73</v>
      </c>
      <c r="C183" s="7">
        <f t="shared" si="4"/>
        <v>2.7500177239694699E-2</v>
      </c>
      <c r="D183" s="7">
        <f t="shared" si="5"/>
        <v>0</v>
      </c>
    </row>
    <row r="184" spans="1:4" ht="15.75" thickBot="1" x14ac:dyDescent="0.3">
      <c r="A184" s="3">
        <v>124.349998</v>
      </c>
      <c r="B184" s="3">
        <v>71.650002000000001</v>
      </c>
      <c r="C184" s="7">
        <f t="shared" si="4"/>
        <v>6.8589980977468504E-3</v>
      </c>
      <c r="D184" s="7">
        <f t="shared" si="5"/>
        <v>-1.8666258960742456E-2</v>
      </c>
    </row>
    <row r="185" spans="1:4" ht="15.75" thickBot="1" x14ac:dyDescent="0.3">
      <c r="A185" s="3">
        <v>122.75</v>
      </c>
      <c r="B185" s="3">
        <v>71.900002000000001</v>
      </c>
      <c r="C185" s="7">
        <f t="shared" si="4"/>
        <v>-1.2950387491148643E-2</v>
      </c>
      <c r="D185" s="7">
        <f t="shared" si="5"/>
        <v>3.4831103557636228E-3</v>
      </c>
    </row>
    <row r="186" spans="1:4" ht="15.75" thickBot="1" x14ac:dyDescent="0.3">
      <c r="A186" s="3">
        <v>119.5</v>
      </c>
      <c r="B186" s="3">
        <v>71</v>
      </c>
      <c r="C186" s="7">
        <f t="shared" si="4"/>
        <v>-2.6833395303064576E-2</v>
      </c>
      <c r="D186" s="7">
        <f t="shared" si="5"/>
        <v>-1.2596415502096874E-2</v>
      </c>
    </row>
    <row r="187" spans="1:4" ht="15.75" thickBot="1" x14ac:dyDescent="0.3">
      <c r="A187" s="3">
        <v>123.800003</v>
      </c>
      <c r="B187" s="3">
        <v>70.349997999999999</v>
      </c>
      <c r="C187" s="7">
        <f t="shared" si="4"/>
        <v>3.5351013111563474E-2</v>
      </c>
      <c r="D187" s="7">
        <f t="shared" si="5"/>
        <v>-9.1971219101999475E-3</v>
      </c>
    </row>
    <row r="188" spans="1:4" ht="15.75" thickBot="1" x14ac:dyDescent="0.3">
      <c r="A188" s="3">
        <v>123.400002</v>
      </c>
      <c r="B188" s="3">
        <v>71.199996999999996</v>
      </c>
      <c r="C188" s="7">
        <f t="shared" si="4"/>
        <v>-3.2362568043859813E-3</v>
      </c>
      <c r="D188" s="7">
        <f t="shared" si="5"/>
        <v>1.2010021151982141E-2</v>
      </c>
    </row>
    <row r="189" spans="1:4" ht="15.75" thickBot="1" x14ac:dyDescent="0.3">
      <c r="A189" s="3">
        <v>125.400002</v>
      </c>
      <c r="B189" s="3">
        <v>72.599997999999999</v>
      </c>
      <c r="C189" s="7">
        <f t="shared" si="4"/>
        <v>1.6077516469040688E-2</v>
      </c>
      <c r="D189" s="7">
        <f t="shared" si="5"/>
        <v>1.9472117999443071E-2</v>
      </c>
    </row>
    <row r="190" spans="1:4" ht="15.75" thickBot="1" x14ac:dyDescent="0.3">
      <c r="A190" s="3">
        <v>130.699997</v>
      </c>
      <c r="B190" s="3">
        <v>77.400002000000001</v>
      </c>
      <c r="C190" s="7">
        <f t="shared" si="4"/>
        <v>4.1395953529064153E-2</v>
      </c>
      <c r="D190" s="7">
        <f t="shared" si="5"/>
        <v>6.4021912152933791E-2</v>
      </c>
    </row>
    <row r="191" spans="1:4" ht="15.75" thickBot="1" x14ac:dyDescent="0.3">
      <c r="A191" s="3">
        <v>131.25</v>
      </c>
      <c r="B191" s="3">
        <v>77.349997999999999</v>
      </c>
      <c r="C191" s="7">
        <f t="shared" si="4"/>
        <v>4.1993037948854749E-3</v>
      </c>
      <c r="D191" s="7">
        <f t="shared" si="5"/>
        <v>-6.4625527289599181E-4</v>
      </c>
    </row>
    <row r="192" spans="1:4" ht="15.75" thickBot="1" x14ac:dyDescent="0.3">
      <c r="A192" s="3">
        <v>129.699997</v>
      </c>
      <c r="B192" s="3">
        <v>81.949996999999996</v>
      </c>
      <c r="C192" s="7">
        <f t="shared" si="4"/>
        <v>-1.1879833279635894E-2</v>
      </c>
      <c r="D192" s="7">
        <f t="shared" si="5"/>
        <v>5.7768717419571979E-2</v>
      </c>
    </row>
    <row r="193" spans="1:4" ht="15.75" thickBot="1" x14ac:dyDescent="0.3">
      <c r="A193" s="3">
        <v>129.39999399999999</v>
      </c>
      <c r="B193" s="3">
        <v>82.650002000000001</v>
      </c>
      <c r="C193" s="7">
        <f t="shared" si="4"/>
        <v>-2.315732493149729E-3</v>
      </c>
      <c r="D193" s="7">
        <f t="shared" si="5"/>
        <v>8.5055798833096278E-3</v>
      </c>
    </row>
    <row r="194" spans="1:4" ht="15.75" thickBot="1" x14ac:dyDescent="0.3">
      <c r="A194" s="3">
        <v>136</v>
      </c>
      <c r="B194" s="3">
        <v>81</v>
      </c>
      <c r="C194" s="7">
        <f t="shared" si="4"/>
        <v>4.974655003710466E-2</v>
      </c>
      <c r="D194" s="7">
        <f t="shared" si="5"/>
        <v>-2.0165693793021251E-2</v>
      </c>
    </row>
    <row r="195" spans="1:4" ht="15.75" thickBot="1" x14ac:dyDescent="0.3">
      <c r="A195" s="3">
        <v>135.25</v>
      </c>
      <c r="B195" s="3">
        <v>80.449996999999996</v>
      </c>
      <c r="C195" s="7">
        <f t="shared" si="4"/>
        <v>-5.5299680094610861E-3</v>
      </c>
      <c r="D195" s="7">
        <f t="shared" si="5"/>
        <v>-6.8133185242896625E-3</v>
      </c>
    </row>
    <row r="196" spans="1:4" ht="15.75" thickBot="1" x14ac:dyDescent="0.3">
      <c r="A196" s="3">
        <v>138.35000600000001</v>
      </c>
      <c r="B196" s="3">
        <v>79.150002000000001</v>
      </c>
      <c r="C196" s="7">
        <f t="shared" si="4"/>
        <v>2.2661831874611987E-2</v>
      </c>
      <c r="D196" s="7">
        <f t="shared" si="5"/>
        <v>-1.6291024552650663E-2</v>
      </c>
    </row>
    <row r="197" spans="1:4" ht="15.75" thickBot="1" x14ac:dyDescent="0.3">
      <c r="A197" s="3">
        <v>139.89999399999999</v>
      </c>
      <c r="B197" s="3">
        <v>78.25</v>
      </c>
      <c r="C197" s="7">
        <f t="shared" si="4"/>
        <v>1.1141089182454688E-2</v>
      </c>
      <c r="D197" s="7">
        <f t="shared" si="5"/>
        <v>-1.1435982175235844E-2</v>
      </c>
    </row>
    <row r="198" spans="1:4" ht="15.75" thickBot="1" x14ac:dyDescent="0.3">
      <c r="A198" s="3">
        <v>140.75</v>
      </c>
      <c r="B198" s="3">
        <v>78.75</v>
      </c>
      <c r="C198" s="7">
        <f t="shared" ref="C198:C249" si="6">LN(A198/A197)</f>
        <v>6.0574282361421745E-3</v>
      </c>
      <c r="D198" s="7">
        <f t="shared" ref="D198:D249" si="7">LN(B198/B197)</f>
        <v>6.3694482854799285E-3</v>
      </c>
    </row>
    <row r="199" spans="1:4" ht="15.75" thickBot="1" x14ac:dyDescent="0.3">
      <c r="A199" s="3">
        <v>143.60000600000001</v>
      </c>
      <c r="B199" s="3">
        <v>77.699996999999996</v>
      </c>
      <c r="C199" s="7">
        <f t="shared" si="6"/>
        <v>2.0046431377052927E-2</v>
      </c>
      <c r="D199" s="7">
        <f t="shared" si="7"/>
        <v>-1.3423058942180108E-2</v>
      </c>
    </row>
    <row r="200" spans="1:4" ht="15.75" thickBot="1" x14ac:dyDescent="0.3">
      <c r="A200" s="3">
        <v>148.800003</v>
      </c>
      <c r="B200" s="3">
        <v>76.75</v>
      </c>
      <c r="C200" s="7">
        <f t="shared" si="6"/>
        <v>3.5571444163428917E-2</v>
      </c>
      <c r="D200" s="7">
        <f t="shared" si="7"/>
        <v>-1.2301832296255777E-2</v>
      </c>
    </row>
    <row r="201" spans="1:4" ht="15.75" thickBot="1" x14ac:dyDescent="0.3">
      <c r="A201" s="3">
        <v>146.050003</v>
      </c>
      <c r="B201" s="3">
        <v>76.699996999999996</v>
      </c>
      <c r="C201" s="7">
        <f t="shared" si="6"/>
        <v>-1.8654093185621255E-2</v>
      </c>
      <c r="D201" s="7">
        <f t="shared" si="7"/>
        <v>-6.517172075257814E-4</v>
      </c>
    </row>
    <row r="202" spans="1:4" ht="15.75" thickBot="1" x14ac:dyDescent="0.3">
      <c r="A202" s="3">
        <v>149.64999399999999</v>
      </c>
      <c r="B202" s="3">
        <v>76.400002000000001</v>
      </c>
      <c r="C202" s="7">
        <f t="shared" si="6"/>
        <v>2.4350144830494927E-2</v>
      </c>
      <c r="D202" s="7">
        <f t="shared" si="7"/>
        <v>-3.918946909295765E-3</v>
      </c>
    </row>
    <row r="203" spans="1:4" ht="15.75" thickBot="1" x14ac:dyDescent="0.3">
      <c r="A203" s="3">
        <v>148.5</v>
      </c>
      <c r="B203" s="3">
        <v>76.099997999999999</v>
      </c>
      <c r="C203" s="7">
        <f t="shared" si="6"/>
        <v>-7.7142359624011196E-3</v>
      </c>
      <c r="D203" s="7">
        <f t="shared" si="7"/>
        <v>-3.9344837640540448E-3</v>
      </c>
    </row>
    <row r="204" spans="1:4" ht="15.75" thickBot="1" x14ac:dyDescent="0.3">
      <c r="A204" s="3">
        <v>164.60000600000001</v>
      </c>
      <c r="B204" s="3">
        <v>76</v>
      </c>
      <c r="C204" s="7">
        <f t="shared" si="6"/>
        <v>0.10293336645221936</v>
      </c>
      <c r="D204" s="7">
        <f t="shared" si="7"/>
        <v>-1.3148983000997757E-3</v>
      </c>
    </row>
    <row r="205" spans="1:4" ht="15.75" thickBot="1" x14ac:dyDescent="0.3">
      <c r="A205" s="3">
        <v>172.75</v>
      </c>
      <c r="B205" s="3">
        <v>76</v>
      </c>
      <c r="C205" s="7">
        <f t="shared" si="6"/>
        <v>4.8327137952805632E-2</v>
      </c>
      <c r="D205" s="7">
        <f t="shared" si="7"/>
        <v>0</v>
      </c>
    </row>
    <row r="206" spans="1:4" ht="15.75" thickBot="1" x14ac:dyDescent="0.3">
      <c r="A206" s="3">
        <v>170.14999399999999</v>
      </c>
      <c r="B206" s="3">
        <v>75.599997999999999</v>
      </c>
      <c r="C206" s="7">
        <f t="shared" si="6"/>
        <v>-1.5165096963868495E-2</v>
      </c>
      <c r="D206" s="7">
        <f t="shared" si="7"/>
        <v>-5.2770835558705485E-3</v>
      </c>
    </row>
    <row r="207" spans="1:4" ht="15.75" thickBot="1" x14ac:dyDescent="0.3">
      <c r="A207" s="3">
        <v>166.60000600000001</v>
      </c>
      <c r="B207" s="3">
        <v>75.449996999999996</v>
      </c>
      <c r="C207" s="7">
        <f t="shared" si="6"/>
        <v>-2.1084599936763315E-2</v>
      </c>
      <c r="D207" s="7">
        <f t="shared" si="7"/>
        <v>-1.9861112780348526E-3</v>
      </c>
    </row>
    <row r="208" spans="1:4" ht="15.75" thickBot="1" x14ac:dyDescent="0.3">
      <c r="A208" s="3">
        <v>166.199997</v>
      </c>
      <c r="B208" s="3">
        <v>77.650002000000001</v>
      </c>
      <c r="C208" s="7">
        <f t="shared" si="6"/>
        <v>-2.403901376341386E-3</v>
      </c>
      <c r="D208" s="7">
        <f t="shared" si="7"/>
        <v>2.8741429898870189E-2</v>
      </c>
    </row>
    <row r="209" spans="1:4" ht="15.75" thickBot="1" x14ac:dyDescent="0.3">
      <c r="A209" s="3">
        <v>165.85000600000001</v>
      </c>
      <c r="B209" s="3">
        <v>75.800003000000004</v>
      </c>
      <c r="C209" s="7">
        <f t="shared" si="6"/>
        <v>-2.1080628004766606E-3</v>
      </c>
      <c r="D209" s="7">
        <f t="shared" si="7"/>
        <v>-2.4113243125134218E-2</v>
      </c>
    </row>
    <row r="210" spans="1:4" ht="15.75" thickBot="1" x14ac:dyDescent="0.3">
      <c r="A210" s="3">
        <v>163.800003</v>
      </c>
      <c r="B210" s="3">
        <v>79.449996999999996</v>
      </c>
      <c r="C210" s="7">
        <f t="shared" si="6"/>
        <v>-1.243761183634224E-2</v>
      </c>
      <c r="D210" s="7">
        <f t="shared" si="7"/>
        <v>4.7029522996965417E-2</v>
      </c>
    </row>
    <row r="211" spans="1:4" ht="15.75" thickBot="1" x14ac:dyDescent="0.3">
      <c r="A211" s="3">
        <v>161.75</v>
      </c>
      <c r="B211" s="3">
        <v>78.199996999999996</v>
      </c>
      <c r="C211" s="7">
        <f t="shared" si="6"/>
        <v>-1.2594256352977231E-2</v>
      </c>
      <c r="D211" s="7">
        <f t="shared" si="7"/>
        <v>-1.5858246035033694E-2</v>
      </c>
    </row>
    <row r="212" spans="1:4" ht="15.75" thickBot="1" x14ac:dyDescent="0.3">
      <c r="A212" s="3">
        <v>165.5</v>
      </c>
      <c r="B212" s="3">
        <v>77.25</v>
      </c>
      <c r="C212" s="7">
        <f t="shared" si="6"/>
        <v>2.2919261436107709E-2</v>
      </c>
      <c r="D212" s="7">
        <f t="shared" si="7"/>
        <v>-1.2222693410238423E-2</v>
      </c>
    </row>
    <row r="213" spans="1:4" ht="15.75" thickBot="1" x14ac:dyDescent="0.3">
      <c r="A213" s="3">
        <v>163.5</v>
      </c>
      <c r="B213" s="3">
        <v>77</v>
      </c>
      <c r="C213" s="7">
        <f t="shared" si="6"/>
        <v>-1.2158204479809519E-2</v>
      </c>
      <c r="D213" s="7">
        <f t="shared" si="7"/>
        <v>-3.2414939241709557E-3</v>
      </c>
    </row>
    <row r="214" spans="1:4" ht="15.75" thickBot="1" x14ac:dyDescent="0.3">
      <c r="A214" s="3">
        <v>159.35000600000001</v>
      </c>
      <c r="B214" s="3">
        <v>75.099997999999999</v>
      </c>
      <c r="C214" s="7">
        <f t="shared" si="6"/>
        <v>-2.5709911820998122E-2</v>
      </c>
      <c r="D214" s="7">
        <f t="shared" si="7"/>
        <v>-2.4984889714753621E-2</v>
      </c>
    </row>
    <row r="215" spans="1:4" ht="15.75" thickBot="1" x14ac:dyDescent="0.3">
      <c r="A215" s="3">
        <v>160.300003</v>
      </c>
      <c r="B215" s="3">
        <v>74.650002000000001</v>
      </c>
      <c r="C215" s="7">
        <f t="shared" si="6"/>
        <v>5.9439998141067787E-3</v>
      </c>
      <c r="D215" s="7">
        <f t="shared" si="7"/>
        <v>-6.0099813620366621E-3</v>
      </c>
    </row>
    <row r="216" spans="1:4" ht="15.75" thickBot="1" x14ac:dyDescent="0.3">
      <c r="A216" s="3">
        <v>158.35000600000001</v>
      </c>
      <c r="B216" s="3">
        <v>76</v>
      </c>
      <c r="C216" s="7">
        <f t="shared" si="6"/>
        <v>-1.2239267455020133E-2</v>
      </c>
      <c r="D216" s="7">
        <f t="shared" si="7"/>
        <v>1.7922789509437383E-2</v>
      </c>
    </row>
    <row r="217" spans="1:4" ht="15.75" thickBot="1" x14ac:dyDescent="0.3">
      <c r="A217" s="3">
        <v>162.949997</v>
      </c>
      <c r="B217" s="3">
        <v>74</v>
      </c>
      <c r="C217" s="7">
        <f t="shared" si="6"/>
        <v>2.8635575997618398E-2</v>
      </c>
      <c r="D217" s="7">
        <f t="shared" si="7"/>
        <v>-2.6668247082161294E-2</v>
      </c>
    </row>
    <row r="218" spans="1:4" ht="15.75" thickBot="1" x14ac:dyDescent="0.3">
      <c r="A218" s="3">
        <v>163.949997</v>
      </c>
      <c r="B218" s="3">
        <v>73.349997999999999</v>
      </c>
      <c r="C218" s="7">
        <f t="shared" si="6"/>
        <v>6.1180981193804827E-3</v>
      </c>
      <c r="D218" s="7">
        <f t="shared" si="7"/>
        <v>-8.8226158817097354E-3</v>
      </c>
    </row>
    <row r="219" spans="1:4" ht="15.75" thickBot="1" x14ac:dyDescent="0.3">
      <c r="A219" s="3">
        <v>163.60000600000001</v>
      </c>
      <c r="B219" s="3">
        <v>73.449996999999996</v>
      </c>
      <c r="C219" s="7">
        <f t="shared" si="6"/>
        <v>-2.1370241489327736E-3</v>
      </c>
      <c r="D219" s="7">
        <f t="shared" si="7"/>
        <v>1.3623844533137402E-3</v>
      </c>
    </row>
    <row r="220" spans="1:4" ht="15.75" thickBot="1" x14ac:dyDescent="0.3">
      <c r="A220" s="3">
        <v>156.85000600000001</v>
      </c>
      <c r="B220" s="3">
        <v>73.300003000000004</v>
      </c>
      <c r="C220" s="7">
        <f t="shared" si="6"/>
        <v>-4.2134487953668164E-2</v>
      </c>
      <c r="D220" s="7">
        <f t="shared" si="7"/>
        <v>-2.0442119554743374E-3</v>
      </c>
    </row>
    <row r="221" spans="1:4" ht="15.75" thickBot="1" x14ac:dyDescent="0.3">
      <c r="A221" s="3">
        <v>151.85000600000001</v>
      </c>
      <c r="B221" s="3">
        <v>71.949996999999996</v>
      </c>
      <c r="C221" s="7">
        <f t="shared" si="6"/>
        <v>-3.2396741885360555E-2</v>
      </c>
      <c r="D221" s="7">
        <f t="shared" si="7"/>
        <v>-1.8589258182545542E-2</v>
      </c>
    </row>
    <row r="222" spans="1:4" ht="15.75" thickBot="1" x14ac:dyDescent="0.3">
      <c r="A222" s="3">
        <v>153.60000600000001</v>
      </c>
      <c r="B222" s="3">
        <v>71.599997999999999</v>
      </c>
      <c r="C222" s="7">
        <f t="shared" si="6"/>
        <v>1.1458628771637119E-2</v>
      </c>
      <c r="D222" s="7">
        <f t="shared" si="7"/>
        <v>-4.8763456041152516E-3</v>
      </c>
    </row>
    <row r="223" spans="1:4" ht="15.75" thickBot="1" x14ac:dyDescent="0.3">
      <c r="A223" s="3">
        <v>154.800003</v>
      </c>
      <c r="B223" s="3">
        <v>71.550003000000004</v>
      </c>
      <c r="C223" s="7">
        <f t="shared" si="6"/>
        <v>7.7821207594005442E-3</v>
      </c>
      <c r="D223" s="7">
        <f t="shared" si="7"/>
        <v>-6.9849810245835222E-4</v>
      </c>
    </row>
    <row r="224" spans="1:4" ht="15.75" thickBot="1" x14ac:dyDescent="0.3">
      <c r="A224" s="3">
        <v>154.199997</v>
      </c>
      <c r="B224" s="3">
        <v>71.25</v>
      </c>
      <c r="C224" s="7">
        <f t="shared" si="6"/>
        <v>-3.8835388614955639E-3</v>
      </c>
      <c r="D224" s="7">
        <f t="shared" si="7"/>
        <v>-4.2017287824203976E-3</v>
      </c>
    </row>
    <row r="225" spans="1:4" ht="15.75" thickBot="1" x14ac:dyDescent="0.3">
      <c r="A225" s="3">
        <v>152.85000600000001</v>
      </c>
      <c r="B225" s="3">
        <v>70.900002000000001</v>
      </c>
      <c r="C225" s="7">
        <f t="shared" si="6"/>
        <v>-8.79335408296247E-3</v>
      </c>
      <c r="D225" s="7">
        <f t="shared" si="7"/>
        <v>-4.9243574019337379E-3</v>
      </c>
    </row>
    <row r="226" spans="1:4" ht="15.75" thickBot="1" x14ac:dyDescent="0.3">
      <c r="A226" s="3">
        <v>155.550003</v>
      </c>
      <c r="B226" s="3">
        <v>73.199996999999996</v>
      </c>
      <c r="C226" s="7">
        <f t="shared" si="6"/>
        <v>1.7510155039035444E-2</v>
      </c>
      <c r="D226" s="7">
        <f t="shared" si="7"/>
        <v>3.1924918236832314E-2</v>
      </c>
    </row>
    <row r="227" spans="1:4" ht="15.75" thickBot="1" x14ac:dyDescent="0.3">
      <c r="A227" s="3">
        <v>158.14999399999999</v>
      </c>
      <c r="B227" s="3">
        <v>75.5</v>
      </c>
      <c r="C227" s="7">
        <f t="shared" si="6"/>
        <v>1.6576669182942289E-2</v>
      </c>
      <c r="D227" s="7">
        <f t="shared" si="7"/>
        <v>3.0937276271320605E-2</v>
      </c>
    </row>
    <row r="228" spans="1:4" ht="15.75" thickBot="1" x14ac:dyDescent="0.3">
      <c r="A228" s="3">
        <v>158.699997</v>
      </c>
      <c r="B228" s="3">
        <v>75.699996999999996</v>
      </c>
      <c r="C228" s="7">
        <f t="shared" si="6"/>
        <v>3.471696815780335E-3</v>
      </c>
      <c r="D228" s="7">
        <f t="shared" si="7"/>
        <v>2.6454645583044042E-3</v>
      </c>
    </row>
    <row r="229" spans="1:4" ht="15.75" thickBot="1" x14ac:dyDescent="0.3">
      <c r="A229" s="3">
        <v>156.85000600000001</v>
      </c>
      <c r="B229" s="3">
        <v>74.300003000000004</v>
      </c>
      <c r="C229" s="7">
        <f t="shared" si="6"/>
        <v>-1.1725635738976945E-2</v>
      </c>
      <c r="D229" s="7">
        <f t="shared" si="7"/>
        <v>-1.8667128712720086E-2</v>
      </c>
    </row>
    <row r="230" spans="1:4" ht="15.75" thickBot="1" x14ac:dyDescent="0.3">
      <c r="A230" s="3">
        <v>155.60000600000001</v>
      </c>
      <c r="B230" s="3">
        <v>76</v>
      </c>
      <c r="C230" s="7">
        <f t="shared" si="6"/>
        <v>-8.0013225850926479E-3</v>
      </c>
      <c r="D230" s="7">
        <f t="shared" si="7"/>
        <v>2.2622348185767846E-2</v>
      </c>
    </row>
    <row r="231" spans="1:4" ht="15.75" thickBot="1" x14ac:dyDescent="0.3">
      <c r="A231" s="3">
        <v>162.25</v>
      </c>
      <c r="B231" s="3">
        <v>74.349997999999999</v>
      </c>
      <c r="C231" s="7">
        <f t="shared" si="6"/>
        <v>4.1849705279497537E-2</v>
      </c>
      <c r="D231" s="7">
        <f t="shared" si="7"/>
        <v>-2.1949694279965615E-2</v>
      </c>
    </row>
    <row r="232" spans="1:4" ht="15.75" thickBot="1" x14ac:dyDescent="0.3">
      <c r="A232" s="3">
        <v>159.699997</v>
      </c>
      <c r="B232" s="3">
        <v>79.400002000000001</v>
      </c>
      <c r="C232" s="7">
        <f t="shared" si="6"/>
        <v>-1.5841319148455171E-2</v>
      </c>
      <c r="D232" s="7">
        <f t="shared" si="7"/>
        <v>6.5714747435641138E-2</v>
      </c>
    </row>
    <row r="233" spans="1:4" ht="15.75" thickBot="1" x14ac:dyDescent="0.3">
      <c r="A233" s="3">
        <v>159.25</v>
      </c>
      <c r="B233" s="3">
        <v>79.349997999999999</v>
      </c>
      <c r="C233" s="7">
        <f t="shared" si="6"/>
        <v>-2.8217419834714774E-3</v>
      </c>
      <c r="D233" s="7">
        <f t="shared" si="7"/>
        <v>-6.2997167437774657E-4</v>
      </c>
    </row>
    <row r="234" spans="1:4" ht="15.75" thickBot="1" x14ac:dyDescent="0.3">
      <c r="A234" s="3">
        <v>157</v>
      </c>
      <c r="B234" s="3">
        <v>78.599997999999999</v>
      </c>
      <c r="C234" s="7">
        <f t="shared" si="6"/>
        <v>-1.4229489103964651E-2</v>
      </c>
      <c r="D234" s="7">
        <f t="shared" si="7"/>
        <v>-9.4967477777609371E-3</v>
      </c>
    </row>
    <row r="235" spans="1:4" ht="15.75" thickBot="1" x14ac:dyDescent="0.3">
      <c r="A235" s="3">
        <v>153.699997</v>
      </c>
      <c r="B235" s="3">
        <v>80.099997999999999</v>
      </c>
      <c r="C235" s="7">
        <f t="shared" si="6"/>
        <v>-2.1243174322300717E-2</v>
      </c>
      <c r="D235" s="7">
        <f t="shared" si="7"/>
        <v>1.8904155115656192E-2</v>
      </c>
    </row>
    <row r="236" spans="1:4" ht="15.75" thickBot="1" x14ac:dyDescent="0.3">
      <c r="A236" s="3">
        <v>147.699997</v>
      </c>
      <c r="B236" s="3">
        <v>85.150002000000001</v>
      </c>
      <c r="C236" s="7">
        <f t="shared" si="6"/>
        <v>-3.9819461800115571E-2</v>
      </c>
      <c r="D236" s="7">
        <f t="shared" si="7"/>
        <v>6.1138601491135279E-2</v>
      </c>
    </row>
    <row r="237" spans="1:4" ht="15.75" thickBot="1" x14ac:dyDescent="0.3">
      <c r="A237" s="3">
        <v>155.85000600000001</v>
      </c>
      <c r="B237" s="3">
        <v>87.300003000000004</v>
      </c>
      <c r="C237" s="7">
        <f t="shared" si="6"/>
        <v>5.3710875486009856E-2</v>
      </c>
      <c r="D237" s="7">
        <f t="shared" si="7"/>
        <v>2.4936066613157715E-2</v>
      </c>
    </row>
    <row r="238" spans="1:4" ht="15.75" thickBot="1" x14ac:dyDescent="0.3">
      <c r="A238" s="3">
        <v>156</v>
      </c>
      <c r="B238" s="3">
        <v>83.400002000000001</v>
      </c>
      <c r="C238" s="7">
        <f t="shared" si="6"/>
        <v>9.6196253763530955E-4</v>
      </c>
      <c r="D238" s="7">
        <f t="shared" si="7"/>
        <v>-4.5702163864300982E-2</v>
      </c>
    </row>
    <row r="239" spans="1:4" ht="15.75" thickBot="1" x14ac:dyDescent="0.3">
      <c r="A239" s="3">
        <v>152.25</v>
      </c>
      <c r="B239" s="3">
        <v>79.400002000000001</v>
      </c>
      <c r="C239" s="7">
        <f t="shared" si="6"/>
        <v>-2.4332100659530669E-2</v>
      </c>
      <c r="D239" s="7">
        <f t="shared" si="7"/>
        <v>-4.914993990350959E-2</v>
      </c>
    </row>
    <row r="240" spans="1:4" ht="15.75" thickBot="1" x14ac:dyDescent="0.3">
      <c r="A240" s="3">
        <v>146.050003</v>
      </c>
      <c r="B240" s="3">
        <v>73</v>
      </c>
      <c r="C240" s="7">
        <f t="shared" si="6"/>
        <v>-4.1574857215346005E-2</v>
      </c>
      <c r="D240" s="7">
        <f t="shared" si="7"/>
        <v>-8.4038952293615438E-2</v>
      </c>
    </row>
    <row r="241" spans="1:4" ht="15.75" thickBot="1" x14ac:dyDescent="0.3">
      <c r="A241" s="3">
        <v>147.75</v>
      </c>
      <c r="B241" s="3">
        <v>73.25</v>
      </c>
      <c r="C241" s="7">
        <f t="shared" si="6"/>
        <v>1.1572606911547156E-2</v>
      </c>
      <c r="D241" s="7">
        <f t="shared" si="7"/>
        <v>3.4188067487854611E-3</v>
      </c>
    </row>
    <row r="242" spans="1:4" ht="15.75" thickBot="1" x14ac:dyDescent="0.3">
      <c r="A242" s="3">
        <v>143.64999399999999</v>
      </c>
      <c r="B242" s="3">
        <v>72.150002000000001</v>
      </c>
      <c r="C242" s="7">
        <f t="shared" si="6"/>
        <v>-2.8141912629096509E-2</v>
      </c>
      <c r="D242" s="7">
        <f t="shared" si="7"/>
        <v>-1.5130934957269505E-2</v>
      </c>
    </row>
    <row r="243" spans="1:4" ht="15.75" thickBot="1" x14ac:dyDescent="0.3">
      <c r="A243" s="3">
        <v>144.64999399999999</v>
      </c>
      <c r="B243" s="3">
        <v>72.400002000000001</v>
      </c>
      <c r="C243" s="7">
        <f t="shared" si="6"/>
        <v>6.9372462855990689E-3</v>
      </c>
      <c r="D243" s="7">
        <f t="shared" si="7"/>
        <v>3.4590140760723926E-3</v>
      </c>
    </row>
    <row r="244" spans="1:4" ht="15.75" thickBot="1" x14ac:dyDescent="0.3">
      <c r="A244" s="3">
        <v>146.85000600000001</v>
      </c>
      <c r="B244" s="3">
        <v>72.25</v>
      </c>
      <c r="C244" s="7">
        <f t="shared" si="6"/>
        <v>1.5094708559936613E-2</v>
      </c>
      <c r="D244" s="7">
        <f t="shared" si="7"/>
        <v>-2.0740000234381693E-3</v>
      </c>
    </row>
    <row r="245" spans="1:4" ht="15.75" thickBot="1" x14ac:dyDescent="0.3">
      <c r="A245" s="3">
        <v>145.85000600000001</v>
      </c>
      <c r="B245" s="3">
        <v>71.699996999999996</v>
      </c>
      <c r="C245" s="7">
        <f t="shared" si="6"/>
        <v>-6.8329610507614595E-3</v>
      </c>
      <c r="D245" s="7">
        <f t="shared" si="7"/>
        <v>-7.6416212279720288E-3</v>
      </c>
    </row>
    <row r="246" spans="1:4" ht="15.75" thickBot="1" x14ac:dyDescent="0.3">
      <c r="A246" s="3">
        <v>146.25</v>
      </c>
      <c r="B246" s="3">
        <v>70.349997999999999</v>
      </c>
      <c r="C246" s="7">
        <f t="shared" si="6"/>
        <v>2.7387486600806226E-3</v>
      </c>
      <c r="D246" s="7">
        <f t="shared" si="7"/>
        <v>-1.9007950633454018E-2</v>
      </c>
    </row>
    <row r="247" spans="1:4" ht="15.75" thickBot="1" x14ac:dyDescent="0.3">
      <c r="A247" s="3">
        <v>150.35000600000001</v>
      </c>
      <c r="B247" s="3">
        <v>69.300003000000004</v>
      </c>
      <c r="C247" s="7">
        <f t="shared" si="6"/>
        <v>2.7648463229455494E-2</v>
      </c>
      <c r="D247" s="7">
        <f t="shared" si="7"/>
        <v>-1.5037805645215556E-2</v>
      </c>
    </row>
    <row r="248" spans="1:4" ht="15.75" thickBot="1" x14ac:dyDescent="0.3">
      <c r="A248" s="3">
        <v>149.89999399999999</v>
      </c>
      <c r="B248" s="3">
        <v>71.650002000000001</v>
      </c>
      <c r="C248" s="7">
        <f t="shared" si="6"/>
        <v>-2.9975842595545924E-3</v>
      </c>
      <c r="D248" s="7">
        <f t="shared" si="7"/>
        <v>3.3348232701748769E-2</v>
      </c>
    </row>
    <row r="249" spans="1:4" ht="15.75" thickBot="1" x14ac:dyDescent="0.3">
      <c r="A249" s="3">
        <v>148</v>
      </c>
      <c r="B249" s="3">
        <v>70.75</v>
      </c>
      <c r="C249" s="7">
        <f t="shared" si="6"/>
        <v>-1.2756091317751661E-2</v>
      </c>
      <c r="D249" s="7">
        <f t="shared" si="7"/>
        <v>-1.264064566430176E-2</v>
      </c>
    </row>
  </sheetData>
  <mergeCells count="7">
    <mergeCell ref="A1:B2"/>
    <mergeCell ref="G18:G19"/>
    <mergeCell ref="H18:H19"/>
    <mergeCell ref="G24:G25"/>
    <mergeCell ref="H24:H25"/>
    <mergeCell ref="G21:G22"/>
    <mergeCell ref="H21:H22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19E0-A9FB-412C-A9AF-62F277A6AA07}">
  <dimension ref="A1:H249"/>
  <sheetViews>
    <sheetView tabSelected="1" zoomScale="85" zoomScaleNormal="85" workbookViewId="0">
      <selection activeCell="H28" sqref="H28"/>
    </sheetView>
  </sheetViews>
  <sheetFormatPr defaultRowHeight="15.75" x14ac:dyDescent="0.25"/>
  <cols>
    <col min="1" max="1" width="23" style="30" customWidth="1"/>
    <col min="2" max="2" width="22.42578125" style="30" customWidth="1"/>
    <col min="3" max="3" width="30.5703125" customWidth="1"/>
    <col min="4" max="4" width="41.42578125" customWidth="1"/>
    <col min="7" max="7" width="59.140625" customWidth="1"/>
    <col min="8" max="8" width="24" customWidth="1"/>
  </cols>
  <sheetData>
    <row r="1" spans="1:8" ht="15.75" customHeight="1" x14ac:dyDescent="0.25">
      <c r="A1" s="223" t="s">
        <v>196</v>
      </c>
      <c r="B1" s="224"/>
    </row>
    <row r="2" spans="1:8" ht="16.5" customHeight="1" thickBot="1" x14ac:dyDescent="0.3">
      <c r="A2" s="225"/>
      <c r="B2" s="225"/>
    </row>
    <row r="3" spans="1:8" ht="16.5" thickBot="1" x14ac:dyDescent="0.3">
      <c r="A3" s="32" t="s">
        <v>172</v>
      </c>
      <c r="B3" s="32" t="s">
        <v>183</v>
      </c>
      <c r="C3" s="21" t="s">
        <v>190</v>
      </c>
      <c r="D3" s="21" t="s">
        <v>191</v>
      </c>
    </row>
    <row r="4" spans="1:8" ht="16.5" thickBot="1" x14ac:dyDescent="0.3">
      <c r="A4" s="31">
        <v>1388</v>
      </c>
      <c r="B4" s="31">
        <v>107.900002</v>
      </c>
      <c r="C4" s="7">
        <v>0</v>
      </c>
      <c r="D4" s="7">
        <v>0</v>
      </c>
    </row>
    <row r="5" spans="1:8" ht="17.25" thickBot="1" x14ac:dyDescent="0.35">
      <c r="A5" s="31">
        <v>1394.9499510000001</v>
      </c>
      <c r="B5" s="31">
        <v>105.25</v>
      </c>
      <c r="C5" s="7">
        <f>LN(A5/A4)</f>
        <v>4.9946751257513187E-3</v>
      </c>
      <c r="D5" s="7">
        <f>LN(B5/B4)</f>
        <v>-2.486641823727918E-2</v>
      </c>
      <c r="G5" s="11" t="s">
        <v>192</v>
      </c>
      <c r="H5" s="34">
        <f>AVERAGE(C4:C249)</f>
        <v>3.9063344983624105E-4</v>
      </c>
    </row>
    <row r="6" spans="1:8" ht="17.25" thickBot="1" x14ac:dyDescent="0.35">
      <c r="A6" s="31">
        <v>1416.8000489999999</v>
      </c>
      <c r="B6" s="31">
        <v>107.300003</v>
      </c>
      <c r="C6" s="7">
        <f t="shared" ref="C6:C69" si="0">LN(A6/A5)</f>
        <v>1.5542304861102118E-2</v>
      </c>
      <c r="D6" s="7">
        <f t="shared" ref="D6:D69" si="1">LN(B6/B5)</f>
        <v>1.9290205033155212E-2</v>
      </c>
      <c r="G6" s="10" t="s">
        <v>187</v>
      </c>
      <c r="H6" s="12">
        <f>AVERAGE(D4:D249)</f>
        <v>-1.7156599767334264E-3</v>
      </c>
    </row>
    <row r="7" spans="1:8" ht="17.25" thickBot="1" x14ac:dyDescent="0.35">
      <c r="A7" s="31">
        <v>1445</v>
      </c>
      <c r="B7" s="31">
        <v>106.25</v>
      </c>
      <c r="C7" s="7">
        <f t="shared" si="0"/>
        <v>1.9708479492929174E-2</v>
      </c>
      <c r="D7" s="7">
        <f t="shared" si="1"/>
        <v>-9.8338697911197082E-3</v>
      </c>
      <c r="G7" s="33" t="s">
        <v>193</v>
      </c>
      <c r="H7" s="35">
        <v>0.5</v>
      </c>
    </row>
    <row r="8" spans="1:8" ht="17.25" thickBot="1" x14ac:dyDescent="0.35">
      <c r="A8" s="31">
        <v>1439.6999510000001</v>
      </c>
      <c r="B8" s="31">
        <v>105</v>
      </c>
      <c r="C8" s="7">
        <f t="shared" si="0"/>
        <v>-3.6745970490919501E-3</v>
      </c>
      <c r="D8" s="7">
        <f t="shared" si="1"/>
        <v>-1.1834457647002796E-2</v>
      </c>
      <c r="G8" s="33" t="s">
        <v>189</v>
      </c>
      <c r="H8" s="35">
        <v>0.5</v>
      </c>
    </row>
    <row r="9" spans="1:8" ht="16.5" thickBot="1" x14ac:dyDescent="0.3">
      <c r="A9" s="31">
        <v>1423.849976</v>
      </c>
      <c r="B9" s="31">
        <v>100.75</v>
      </c>
      <c r="C9" s="7">
        <f t="shared" si="0"/>
        <v>-1.1070271008219229E-2</v>
      </c>
      <c r="D9" s="7">
        <f t="shared" si="1"/>
        <v>-4.1318149330730976E-2</v>
      </c>
    </row>
    <row r="10" spans="1:8" ht="17.25" thickBot="1" x14ac:dyDescent="0.35">
      <c r="A10" s="31">
        <v>1384.8000489999999</v>
      </c>
      <c r="B10" s="31">
        <v>90.199996999999996</v>
      </c>
      <c r="C10" s="7">
        <f t="shared" si="0"/>
        <v>-2.7808693243051592E-2</v>
      </c>
      <c r="D10" s="7">
        <f t="shared" si="1"/>
        <v>-0.11061280701763855</v>
      </c>
      <c r="G10" s="39" t="s">
        <v>204</v>
      </c>
      <c r="H10" s="26">
        <f>_xlfn.STDEV.S(C4:C249)</f>
        <v>1.3962761964524971E-2</v>
      </c>
    </row>
    <row r="11" spans="1:8" ht="17.25" thickBot="1" x14ac:dyDescent="0.35">
      <c r="A11" s="31">
        <v>1380.9499510000001</v>
      </c>
      <c r="B11" s="31">
        <v>97.75</v>
      </c>
      <c r="C11" s="7">
        <f t="shared" si="0"/>
        <v>-2.7841276232195367E-3</v>
      </c>
      <c r="D11" s="7">
        <f t="shared" si="1"/>
        <v>8.038380505632127E-2</v>
      </c>
      <c r="G11" s="39" t="s">
        <v>205</v>
      </c>
      <c r="H11" s="26">
        <f>_xlfn.STDEV.S(D4:D249)</f>
        <v>2.5853755962170176E-2</v>
      </c>
    </row>
    <row r="12" spans="1:8" ht="16.5" thickBot="1" x14ac:dyDescent="0.3">
      <c r="A12" s="31">
        <v>1404</v>
      </c>
      <c r="B12" s="31">
        <v>99.449996999999996</v>
      </c>
      <c r="C12" s="7">
        <f t="shared" si="0"/>
        <v>1.6553672962806017E-2</v>
      </c>
      <c r="D12" s="7">
        <f t="shared" si="1"/>
        <v>1.7241776268593065E-2</v>
      </c>
    </row>
    <row r="13" spans="1:8" ht="16.5" thickBot="1" x14ac:dyDescent="0.3">
      <c r="A13" s="31">
        <v>1421</v>
      </c>
      <c r="B13" s="31">
        <v>97.5</v>
      </c>
      <c r="C13" s="7">
        <f t="shared" si="0"/>
        <v>1.2035543511344312E-2</v>
      </c>
      <c r="D13" s="7">
        <f t="shared" si="1"/>
        <v>-1.9802597130266691E-2</v>
      </c>
      <c r="G13" s="8"/>
      <c r="H13" s="8"/>
    </row>
    <row r="14" spans="1:8" ht="16.5" thickBot="1" x14ac:dyDescent="0.3">
      <c r="A14" s="31">
        <v>1434.75</v>
      </c>
      <c r="B14" s="31">
        <v>97.400002000000001</v>
      </c>
      <c r="C14" s="7">
        <f t="shared" si="0"/>
        <v>9.6297688913712324E-3</v>
      </c>
      <c r="D14" s="7">
        <f t="shared" si="1"/>
        <v>-1.0261468214313842E-3</v>
      </c>
    </row>
    <row r="15" spans="1:8" ht="16.5" thickBot="1" x14ac:dyDescent="0.3">
      <c r="A15" s="31">
        <v>1439.900024</v>
      </c>
      <c r="B15" s="31">
        <v>97.449996999999996</v>
      </c>
      <c r="C15" s="7">
        <f t="shared" si="0"/>
        <v>3.5830653935769586E-3</v>
      </c>
      <c r="D15" s="7">
        <f t="shared" si="1"/>
        <v>5.1316398618125717E-4</v>
      </c>
    </row>
    <row r="16" spans="1:8" ht="16.5" thickBot="1" x14ac:dyDescent="0.3">
      <c r="A16" s="31">
        <v>1444</v>
      </c>
      <c r="B16" s="31">
        <v>96.199996999999996</v>
      </c>
      <c r="C16" s="7">
        <f t="shared" si="0"/>
        <v>2.8433570707227006E-3</v>
      </c>
      <c r="D16" s="7">
        <f t="shared" si="1"/>
        <v>-1.2910068681922302E-2</v>
      </c>
    </row>
    <row r="17" spans="1:8" ht="16.5" thickBot="1" x14ac:dyDescent="0.3">
      <c r="A17" s="31">
        <v>1443</v>
      </c>
      <c r="B17" s="31">
        <v>95.699996999999996</v>
      </c>
      <c r="C17" s="7">
        <f t="shared" si="0"/>
        <v>-6.9276067890071597E-4</v>
      </c>
      <c r="D17" s="7">
        <f t="shared" si="1"/>
        <v>-5.2110593756833816E-3</v>
      </c>
    </row>
    <row r="18" spans="1:8" ht="16.5" thickBot="1" x14ac:dyDescent="0.3">
      <c r="A18" s="31">
        <v>1438</v>
      </c>
      <c r="B18" s="31">
        <v>97.199996999999996</v>
      </c>
      <c r="C18" s="7">
        <f t="shared" si="0"/>
        <v>-3.4710204928788554E-3</v>
      </c>
      <c r="D18" s="7">
        <f t="shared" si="1"/>
        <v>1.555241349124967E-2</v>
      </c>
      <c r="G18" s="36"/>
    </row>
    <row r="19" spans="1:8" ht="16.5" thickBot="1" x14ac:dyDescent="0.3">
      <c r="A19" s="31">
        <v>1430.75</v>
      </c>
      <c r="B19" s="31">
        <v>95.349997999999999</v>
      </c>
      <c r="C19" s="7">
        <f t="shared" si="0"/>
        <v>-5.0544769917803952E-3</v>
      </c>
      <c r="D19" s="7">
        <f t="shared" si="1"/>
        <v>-1.9216369531121488E-2</v>
      </c>
      <c r="G19" s="228" t="s">
        <v>194</v>
      </c>
      <c r="H19" s="230">
        <f>(H5*H7)+(H6*H8)</f>
        <v>-6.6251326344859268E-4</v>
      </c>
    </row>
    <row r="20" spans="1:8" ht="16.5" thickBot="1" x14ac:dyDescent="0.3">
      <c r="A20" s="31">
        <v>1440</v>
      </c>
      <c r="B20" s="31">
        <v>95.5</v>
      </c>
      <c r="C20" s="7">
        <f t="shared" si="0"/>
        <v>6.4443312808346543E-3</v>
      </c>
      <c r="D20" s="7">
        <f t="shared" si="1"/>
        <v>1.5719364156106131E-3</v>
      </c>
      <c r="G20" s="229"/>
      <c r="H20" s="231"/>
    </row>
    <row r="21" spans="1:8" ht="16.5" thickBot="1" x14ac:dyDescent="0.3">
      <c r="A21" s="31">
        <v>1432.599976</v>
      </c>
      <c r="B21" s="31">
        <v>95.099997999999999</v>
      </c>
      <c r="C21" s="7">
        <f t="shared" si="0"/>
        <v>-5.1521551424528944E-3</v>
      </c>
      <c r="D21" s="7">
        <f t="shared" si="1"/>
        <v>-4.1972989658343477E-3</v>
      </c>
      <c r="G21" s="6"/>
    </row>
    <row r="22" spans="1:8" ht="16.5" thickBot="1" x14ac:dyDescent="0.3">
      <c r="A22" s="31">
        <v>1442</v>
      </c>
      <c r="B22" s="31">
        <v>94.949996999999996</v>
      </c>
      <c r="C22" s="7">
        <f t="shared" si="0"/>
        <v>6.5400804173008633E-3</v>
      </c>
      <c r="D22" s="7">
        <f t="shared" si="1"/>
        <v>-1.5785428581324228E-3</v>
      </c>
      <c r="G22" s="236" t="s">
        <v>206</v>
      </c>
      <c r="H22" s="226">
        <f>(H7^2)*H10^2+(H8^2)*H11^2+2*H7*H8*_xlfn.COVARIANCE.S(C4:C249,D4:D249)</f>
        <v>2.541613260506056E-4</v>
      </c>
    </row>
    <row r="23" spans="1:8" ht="16.5" thickBot="1" x14ac:dyDescent="0.3">
      <c r="A23" s="31">
        <v>1464.900024</v>
      </c>
      <c r="B23" s="31">
        <v>94.349997999999999</v>
      </c>
      <c r="C23" s="7">
        <f t="shared" si="0"/>
        <v>1.5755958274200687E-2</v>
      </c>
      <c r="D23" s="7">
        <f t="shared" si="1"/>
        <v>-6.3391550458270305E-3</v>
      </c>
      <c r="G23" s="237"/>
      <c r="H23" s="227"/>
    </row>
    <row r="24" spans="1:8" ht="16.5" thickBot="1" x14ac:dyDescent="0.3">
      <c r="A24" s="31">
        <v>1487.6999510000001</v>
      </c>
      <c r="B24" s="31">
        <v>95.650002000000001</v>
      </c>
      <c r="C24" s="7">
        <f t="shared" si="0"/>
        <v>1.5444273107354243E-2</v>
      </c>
      <c r="D24" s="7">
        <f t="shared" si="1"/>
        <v>1.3684466178937081E-2</v>
      </c>
    </row>
    <row r="25" spans="1:8" ht="16.5" thickBot="1" x14ac:dyDescent="0.3">
      <c r="A25" s="31">
        <v>1496.900024</v>
      </c>
      <c r="B25" s="31">
        <v>94.75</v>
      </c>
      <c r="C25" s="7">
        <f t="shared" si="0"/>
        <v>6.1650487278758371E-3</v>
      </c>
      <c r="D25" s="7">
        <f t="shared" si="1"/>
        <v>-9.4538728332920399E-3</v>
      </c>
    </row>
    <row r="26" spans="1:8" ht="16.5" thickBot="1" x14ac:dyDescent="0.3">
      <c r="A26" s="31">
        <v>1488</v>
      </c>
      <c r="B26" s="31">
        <v>92.949996999999996</v>
      </c>
      <c r="C26" s="7">
        <f t="shared" si="0"/>
        <v>-5.9633825612879898E-3</v>
      </c>
      <c r="D26" s="7">
        <f t="shared" si="1"/>
        <v>-1.9180162070500151E-2</v>
      </c>
      <c r="G26" s="232" t="s">
        <v>195</v>
      </c>
      <c r="H26" s="234">
        <f>CORREL(A4:A249,B4:B249)</f>
        <v>-8.8399752805904064E-2</v>
      </c>
    </row>
    <row r="27" spans="1:8" ht="16.5" thickBot="1" x14ac:dyDescent="0.3">
      <c r="A27" s="31">
        <v>1471.650024</v>
      </c>
      <c r="B27" s="31">
        <v>91.900002000000001</v>
      </c>
      <c r="C27" s="7">
        <f t="shared" si="0"/>
        <v>-1.1048699807302262E-2</v>
      </c>
      <c r="D27" s="7">
        <f t="shared" si="1"/>
        <v>-1.1360630767608761E-2</v>
      </c>
      <c r="G27" s="233"/>
      <c r="H27" s="235"/>
    </row>
    <row r="28" spans="1:8" ht="16.5" thickBot="1" x14ac:dyDescent="0.3">
      <c r="A28" s="31">
        <v>1502.849976</v>
      </c>
      <c r="B28" s="31">
        <v>90.5</v>
      </c>
      <c r="C28" s="7">
        <f t="shared" si="0"/>
        <v>2.0979052817989011E-2</v>
      </c>
      <c r="D28" s="7">
        <f t="shared" si="1"/>
        <v>-1.5351200418546321E-2</v>
      </c>
    </row>
    <row r="29" spans="1:8" ht="16.5" thickBot="1" x14ac:dyDescent="0.3">
      <c r="A29" s="31">
        <v>1511.650024</v>
      </c>
      <c r="B29" s="31">
        <v>91.199996999999996</v>
      </c>
      <c r="C29" s="7">
        <f t="shared" si="0"/>
        <v>5.8384959349904609E-3</v>
      </c>
      <c r="D29" s="7">
        <f t="shared" si="1"/>
        <v>7.7050134796678828E-3</v>
      </c>
    </row>
    <row r="30" spans="1:8" ht="16.5" thickBot="1" x14ac:dyDescent="0.3">
      <c r="A30" s="31">
        <v>1501</v>
      </c>
      <c r="B30" s="31">
        <v>93.699996999999996</v>
      </c>
      <c r="C30" s="7">
        <f t="shared" si="0"/>
        <v>-7.0702327052524112E-3</v>
      </c>
      <c r="D30" s="7">
        <f t="shared" si="1"/>
        <v>2.704329304175181E-2</v>
      </c>
    </row>
    <row r="31" spans="1:8" ht="16.5" thickBot="1" x14ac:dyDescent="0.3">
      <c r="A31" s="31">
        <v>1494.349976</v>
      </c>
      <c r="B31" s="31">
        <v>93.5</v>
      </c>
      <c r="C31" s="7">
        <f t="shared" si="0"/>
        <v>-4.4402390232293129E-3</v>
      </c>
      <c r="D31" s="7">
        <f t="shared" si="1"/>
        <v>-2.136720932658865E-3</v>
      </c>
    </row>
    <row r="32" spans="1:8" ht="16.5" thickBot="1" x14ac:dyDescent="0.3">
      <c r="A32" s="31">
        <v>1467.900024</v>
      </c>
      <c r="B32" s="31">
        <v>90.150002000000001</v>
      </c>
      <c r="C32" s="7">
        <f t="shared" si="0"/>
        <v>-1.7858489297157543E-2</v>
      </c>
      <c r="D32" s="7">
        <f t="shared" si="1"/>
        <v>-3.64864644600685E-2</v>
      </c>
    </row>
    <row r="33" spans="1:4" ht="16.5" thickBot="1" x14ac:dyDescent="0.3">
      <c r="A33" s="31">
        <v>1481</v>
      </c>
      <c r="B33" s="31">
        <v>88.849997999999999</v>
      </c>
      <c r="C33" s="7">
        <f t="shared" si="0"/>
        <v>8.8847109547238162E-3</v>
      </c>
      <c r="D33" s="7">
        <f t="shared" si="1"/>
        <v>-1.4525439743760823E-2</v>
      </c>
    </row>
    <row r="34" spans="1:4" ht="16.5" thickBot="1" x14ac:dyDescent="0.3">
      <c r="A34" s="31">
        <v>1471.900024</v>
      </c>
      <c r="B34" s="31">
        <v>85.699996999999996</v>
      </c>
      <c r="C34" s="7">
        <f t="shared" si="0"/>
        <v>-6.1634357638023496E-3</v>
      </c>
      <c r="D34" s="7">
        <f t="shared" si="1"/>
        <v>-3.6096741492912886E-2</v>
      </c>
    </row>
    <row r="35" spans="1:4" ht="16.5" thickBot="1" x14ac:dyDescent="0.3">
      <c r="A35" s="31">
        <v>1401.3000489999999</v>
      </c>
      <c r="B35" s="31">
        <v>83.800003000000004</v>
      </c>
      <c r="C35" s="7">
        <f t="shared" si="0"/>
        <v>-4.915368736029492E-2</v>
      </c>
      <c r="D35" s="7">
        <f t="shared" si="1"/>
        <v>-2.2419747310339695E-2</v>
      </c>
    </row>
    <row r="36" spans="1:4" ht="16.5" thickBot="1" x14ac:dyDescent="0.3">
      <c r="A36" s="31">
        <v>1408.75</v>
      </c>
      <c r="B36" s="31">
        <v>84.5</v>
      </c>
      <c r="C36" s="7">
        <f t="shared" si="0"/>
        <v>5.3023742102844221E-3</v>
      </c>
      <c r="D36" s="7">
        <f t="shared" si="1"/>
        <v>8.3184910755687153E-3</v>
      </c>
    </row>
    <row r="37" spans="1:4" ht="16.5" thickBot="1" x14ac:dyDescent="0.3">
      <c r="A37" s="31">
        <v>1482.5</v>
      </c>
      <c r="B37" s="31">
        <v>85.699996999999996</v>
      </c>
      <c r="C37" s="7">
        <f t="shared" si="0"/>
        <v>5.1027065517894481E-2</v>
      </c>
      <c r="D37" s="7">
        <f t="shared" si="1"/>
        <v>1.4101256234771015E-2</v>
      </c>
    </row>
    <row r="38" spans="1:4" ht="16.5" thickBot="1" x14ac:dyDescent="0.3">
      <c r="A38" s="31">
        <v>1578.5</v>
      </c>
      <c r="B38" s="31">
        <v>87.099997999999999</v>
      </c>
      <c r="C38" s="7">
        <f t="shared" si="0"/>
        <v>6.2745177126165882E-2</v>
      </c>
      <c r="D38" s="7">
        <f t="shared" si="1"/>
        <v>1.620407029844528E-2</v>
      </c>
    </row>
    <row r="39" spans="1:4" ht="16.5" thickBot="1" x14ac:dyDescent="0.3">
      <c r="A39" s="31">
        <v>1581.6999510000001</v>
      </c>
      <c r="B39" s="31">
        <v>86.699996999999996</v>
      </c>
      <c r="C39" s="7">
        <f t="shared" si="0"/>
        <v>2.0251579920702264E-3</v>
      </c>
      <c r="D39" s="7">
        <f t="shared" si="1"/>
        <v>-4.6030117119249744E-3</v>
      </c>
    </row>
    <row r="40" spans="1:4" ht="16.5" thickBot="1" x14ac:dyDescent="0.3">
      <c r="A40" s="31">
        <v>1588</v>
      </c>
      <c r="B40" s="31">
        <v>88.199996999999996</v>
      </c>
      <c r="C40" s="7">
        <f t="shared" si="0"/>
        <v>3.975175816964327E-3</v>
      </c>
      <c r="D40" s="7">
        <f t="shared" si="1"/>
        <v>1.7153079814720133E-2</v>
      </c>
    </row>
    <row r="41" spans="1:4" ht="16.5" thickBot="1" x14ac:dyDescent="0.3">
      <c r="A41" s="31">
        <v>1618.25</v>
      </c>
      <c r="B41" s="31">
        <v>92</v>
      </c>
      <c r="C41" s="7">
        <f t="shared" si="0"/>
        <v>1.8869955618538565E-2</v>
      </c>
      <c r="D41" s="7">
        <f t="shared" si="1"/>
        <v>4.2181648049900732E-2</v>
      </c>
    </row>
    <row r="42" spans="1:4" ht="16.5" thickBot="1" x14ac:dyDescent="0.3">
      <c r="A42" s="31">
        <v>1631.650024</v>
      </c>
      <c r="B42" s="31">
        <v>90.300003000000004</v>
      </c>
      <c r="C42" s="7">
        <f t="shared" si="0"/>
        <v>8.2464690231534247E-3</v>
      </c>
      <c r="D42" s="7">
        <f t="shared" si="1"/>
        <v>-1.8651083403509731E-2</v>
      </c>
    </row>
    <row r="43" spans="1:4" ht="16.5" thickBot="1" x14ac:dyDescent="0.3">
      <c r="A43" s="31">
        <v>1628</v>
      </c>
      <c r="B43" s="31">
        <v>88.800003000000004</v>
      </c>
      <c r="C43" s="7">
        <f t="shared" si="0"/>
        <v>-2.2395198862873284E-3</v>
      </c>
      <c r="D43" s="7">
        <f t="shared" si="1"/>
        <v>-1.6750809863623005E-2</v>
      </c>
    </row>
    <row r="44" spans="1:4" ht="16.5" thickBot="1" x14ac:dyDescent="0.3">
      <c r="A44" s="31">
        <v>1614.849976</v>
      </c>
      <c r="B44" s="31">
        <v>90.400002000000001</v>
      </c>
      <c r="C44" s="7">
        <f t="shared" si="0"/>
        <v>-8.1102093383015397E-3</v>
      </c>
      <c r="D44" s="7">
        <f t="shared" si="1"/>
        <v>1.7857605740116834E-2</v>
      </c>
    </row>
    <row r="45" spans="1:4" ht="16.5" thickBot="1" x14ac:dyDescent="0.3">
      <c r="A45" s="31">
        <v>1597.8000489999999</v>
      </c>
      <c r="B45" s="31">
        <v>89.699996999999996</v>
      </c>
      <c r="C45" s="7">
        <f t="shared" si="0"/>
        <v>-1.0614344509075706E-2</v>
      </c>
      <c r="D45" s="7">
        <f t="shared" si="1"/>
        <v>-7.7735539020906321E-3</v>
      </c>
    </row>
    <row r="46" spans="1:4" ht="16.5" thickBot="1" x14ac:dyDescent="0.3">
      <c r="A46" s="31">
        <v>1592.5</v>
      </c>
      <c r="B46" s="31">
        <v>93.800003000000004</v>
      </c>
      <c r="C46" s="7">
        <f t="shared" si="0"/>
        <v>-3.3226052687899432E-3</v>
      </c>
      <c r="D46" s="7">
        <f t="shared" si="1"/>
        <v>4.4694152375187216E-2</v>
      </c>
    </row>
    <row r="47" spans="1:4" ht="16.5" thickBot="1" x14ac:dyDescent="0.3">
      <c r="A47" s="31">
        <v>1625</v>
      </c>
      <c r="B47" s="31">
        <v>91.550003000000004</v>
      </c>
      <c r="C47" s="7">
        <f t="shared" si="0"/>
        <v>2.0202707317519469E-2</v>
      </c>
      <c r="D47" s="7">
        <f t="shared" si="1"/>
        <v>-2.4279584105622993E-2</v>
      </c>
    </row>
    <row r="48" spans="1:4" ht="16.5" thickBot="1" x14ac:dyDescent="0.3">
      <c r="A48" s="31">
        <v>1641</v>
      </c>
      <c r="B48" s="31">
        <v>89.050003000000004</v>
      </c>
      <c r="C48" s="7">
        <f t="shared" si="0"/>
        <v>9.7979963262530296E-3</v>
      </c>
      <c r="D48" s="7">
        <f t="shared" si="1"/>
        <v>-2.7687260464888987E-2</v>
      </c>
    </row>
    <row r="49" spans="1:4" ht="16.5" thickBot="1" x14ac:dyDescent="0.3">
      <c r="A49" s="31">
        <v>1621.8000489999999</v>
      </c>
      <c r="B49" s="31">
        <v>90.650002000000001</v>
      </c>
      <c r="C49" s="7">
        <f t="shared" si="0"/>
        <v>-1.1769138366291267E-2</v>
      </c>
      <c r="D49" s="7">
        <f t="shared" si="1"/>
        <v>1.7807915839130148E-2</v>
      </c>
    </row>
    <row r="50" spans="1:4" ht="16.5" thickBot="1" x14ac:dyDescent="0.3">
      <c r="A50" s="31">
        <v>1605.9499510000001</v>
      </c>
      <c r="B50" s="31">
        <v>89.300003000000004</v>
      </c>
      <c r="C50" s="7">
        <f t="shared" si="0"/>
        <v>-9.8212224635893901E-3</v>
      </c>
      <c r="D50" s="7">
        <f t="shared" si="1"/>
        <v>-1.5004437786661348E-2</v>
      </c>
    </row>
    <row r="51" spans="1:4" ht="16.5" thickBot="1" x14ac:dyDescent="0.3">
      <c r="A51" s="31">
        <v>1564.1999510000001</v>
      </c>
      <c r="B51" s="31">
        <v>88.5</v>
      </c>
      <c r="C51" s="7">
        <f t="shared" si="0"/>
        <v>-2.6340971418617083E-2</v>
      </c>
      <c r="D51" s="7">
        <f t="shared" si="1"/>
        <v>-8.9989694631938712E-3</v>
      </c>
    </row>
    <row r="52" spans="1:4" ht="16.5" thickBot="1" x14ac:dyDescent="0.3">
      <c r="A52" s="31">
        <v>1573.900024</v>
      </c>
      <c r="B52" s="31">
        <v>86.25</v>
      </c>
      <c r="C52" s="7">
        <f t="shared" si="0"/>
        <v>6.1821509647070278E-3</v>
      </c>
      <c r="D52" s="7">
        <f t="shared" si="1"/>
        <v>-2.575249610241474E-2</v>
      </c>
    </row>
    <row r="53" spans="1:4" ht="16.5" thickBot="1" x14ac:dyDescent="0.3">
      <c r="A53" s="31">
        <v>1557.6999510000001</v>
      </c>
      <c r="B53" s="31">
        <v>84.75</v>
      </c>
      <c r="C53" s="7">
        <f t="shared" si="0"/>
        <v>-1.034628793037534E-2</v>
      </c>
      <c r="D53" s="7">
        <f t="shared" si="1"/>
        <v>-1.7544309650909508E-2</v>
      </c>
    </row>
    <row r="54" spans="1:4" ht="16.5" thickBot="1" x14ac:dyDescent="0.3">
      <c r="A54" s="31">
        <v>1613.9499510000001</v>
      </c>
      <c r="B54" s="31">
        <v>85.150002000000001</v>
      </c>
      <c r="C54" s="7">
        <f t="shared" si="0"/>
        <v>3.5474217179490848E-2</v>
      </c>
      <c r="D54" s="7">
        <f t="shared" si="1"/>
        <v>4.7086843360998496E-3</v>
      </c>
    </row>
    <row r="55" spans="1:4" ht="16.5" thickBot="1" x14ac:dyDescent="0.3">
      <c r="A55" s="31">
        <v>1636.25</v>
      </c>
      <c r="B55" s="31">
        <v>86.699996999999996</v>
      </c>
      <c r="C55" s="7">
        <f t="shared" si="0"/>
        <v>1.3722478168694E-2</v>
      </c>
      <c r="D55" s="7">
        <f t="shared" si="1"/>
        <v>1.8039418587760047E-2</v>
      </c>
    </row>
    <row r="56" spans="1:4" ht="16.5" thickBot="1" x14ac:dyDescent="0.3">
      <c r="A56" s="31">
        <v>1588.900024</v>
      </c>
      <c r="B56" s="31">
        <v>84.75</v>
      </c>
      <c r="C56" s="7">
        <f t="shared" si="0"/>
        <v>-2.9365070224999033E-2</v>
      </c>
      <c r="D56" s="7">
        <f t="shared" si="1"/>
        <v>-2.2748102923859762E-2</v>
      </c>
    </row>
    <row r="57" spans="1:4" ht="16.5" thickBot="1" x14ac:dyDescent="0.3">
      <c r="A57" s="31">
        <v>1572.5500489999999</v>
      </c>
      <c r="B57" s="31">
        <v>84.949996999999996</v>
      </c>
      <c r="C57" s="7">
        <f t="shared" si="0"/>
        <v>-1.034343126804734E-2</v>
      </c>
      <c r="D57" s="7">
        <f t="shared" si="1"/>
        <v>2.3570665424895612E-3</v>
      </c>
    </row>
    <row r="58" spans="1:4" ht="16.5" thickBot="1" x14ac:dyDescent="0.3">
      <c r="A58" s="31">
        <v>1587.5</v>
      </c>
      <c r="B58" s="31">
        <v>84.900002000000001</v>
      </c>
      <c r="C58" s="7">
        <f t="shared" si="0"/>
        <v>9.4619150357834834E-3</v>
      </c>
      <c r="D58" s="7">
        <f t="shared" si="1"/>
        <v>-5.8869592862187425E-4</v>
      </c>
    </row>
    <row r="59" spans="1:4" ht="16.5" thickBot="1" x14ac:dyDescent="0.3">
      <c r="A59" s="31">
        <v>1596</v>
      </c>
      <c r="B59" s="31">
        <v>89.800003000000004</v>
      </c>
      <c r="C59" s="7">
        <f t="shared" si="0"/>
        <v>5.340047242907371E-3</v>
      </c>
      <c r="D59" s="7">
        <f t="shared" si="1"/>
        <v>5.6110891841298464E-2</v>
      </c>
    </row>
    <row r="60" spans="1:4" ht="16.5" thickBot="1" x14ac:dyDescent="0.3">
      <c r="A60" s="31">
        <v>1571</v>
      </c>
      <c r="B60" s="31">
        <v>90.599997999999999</v>
      </c>
      <c r="C60" s="7">
        <f t="shared" si="0"/>
        <v>-1.5788139754132902E-2</v>
      </c>
      <c r="D60" s="7">
        <f t="shared" si="1"/>
        <v>8.869182258152428E-3</v>
      </c>
    </row>
    <row r="61" spans="1:4" ht="16.5" thickBot="1" x14ac:dyDescent="0.3">
      <c r="A61" s="31">
        <v>1545.599976</v>
      </c>
      <c r="B61" s="31">
        <v>87.949996999999996</v>
      </c>
      <c r="C61" s="7">
        <f t="shared" si="0"/>
        <v>-1.6300190325318095E-2</v>
      </c>
      <c r="D61" s="7">
        <f t="shared" si="1"/>
        <v>-2.9685753900601571E-2</v>
      </c>
    </row>
    <row r="62" spans="1:4" ht="16.5" thickBot="1" x14ac:dyDescent="0.3">
      <c r="A62" s="31">
        <v>1555</v>
      </c>
      <c r="B62" s="31">
        <v>86.349997999999999</v>
      </c>
      <c r="C62" s="7">
        <f t="shared" si="0"/>
        <v>6.0633766830314618E-3</v>
      </c>
      <c r="D62" s="7">
        <f t="shared" si="1"/>
        <v>-1.8359655642141107E-2</v>
      </c>
    </row>
    <row r="63" spans="1:4" ht="16.5" thickBot="1" x14ac:dyDescent="0.3">
      <c r="A63" s="31">
        <v>1565.6999510000001</v>
      </c>
      <c r="B63" s="31">
        <v>85.400002000000001</v>
      </c>
      <c r="C63" s="7">
        <f t="shared" si="0"/>
        <v>6.8574314082362163E-3</v>
      </c>
      <c r="D63" s="7">
        <f t="shared" si="1"/>
        <v>-1.1062657217407814E-2</v>
      </c>
    </row>
    <row r="64" spans="1:4" ht="16.5" thickBot="1" x14ac:dyDescent="0.3">
      <c r="A64" s="31">
        <v>1575</v>
      </c>
      <c r="B64" s="31">
        <v>85.900002000000001</v>
      </c>
      <c r="C64" s="7">
        <f t="shared" si="0"/>
        <v>5.9222952381626079E-3</v>
      </c>
      <c r="D64" s="7">
        <f t="shared" si="1"/>
        <v>5.8377280593687473E-3</v>
      </c>
    </row>
    <row r="65" spans="1:4" ht="16.5" thickBot="1" x14ac:dyDescent="0.3">
      <c r="A65" s="31">
        <v>1600</v>
      </c>
      <c r="B65" s="31">
        <v>84.199996999999996</v>
      </c>
      <c r="C65" s="7">
        <f t="shared" si="0"/>
        <v>1.5748356968139112E-2</v>
      </c>
      <c r="D65" s="7">
        <f t="shared" si="1"/>
        <v>-1.9988966654269798E-2</v>
      </c>
    </row>
    <row r="66" spans="1:4" ht="16.5" thickBot="1" x14ac:dyDescent="0.3">
      <c r="A66" s="31">
        <v>1548.400024</v>
      </c>
      <c r="B66" s="31">
        <v>83.25</v>
      </c>
      <c r="C66" s="7">
        <f t="shared" si="0"/>
        <v>-3.278147402450883E-2</v>
      </c>
      <c r="D66" s="7">
        <f t="shared" si="1"/>
        <v>-1.1346756758273464E-2</v>
      </c>
    </row>
    <row r="67" spans="1:4" ht="16.5" thickBot="1" x14ac:dyDescent="0.3">
      <c r="A67" s="31">
        <v>1540.400024</v>
      </c>
      <c r="B67" s="31">
        <v>80.599997999999999</v>
      </c>
      <c r="C67" s="7">
        <f t="shared" si="0"/>
        <v>-5.180016682241266E-3</v>
      </c>
      <c r="D67" s="7">
        <f t="shared" si="1"/>
        <v>-3.2349504161866743E-2</v>
      </c>
    </row>
    <row r="68" spans="1:4" ht="16.5" thickBot="1" x14ac:dyDescent="0.3">
      <c r="A68" s="31">
        <v>1539</v>
      </c>
      <c r="B68" s="31">
        <v>81.800003000000004</v>
      </c>
      <c r="C68" s="7">
        <f t="shared" si="0"/>
        <v>-9.0928368224320994E-4</v>
      </c>
      <c r="D68" s="7">
        <f t="shared" si="1"/>
        <v>1.4778655584830783E-2</v>
      </c>
    </row>
    <row r="69" spans="1:4" ht="16.5" thickBot="1" x14ac:dyDescent="0.3">
      <c r="A69" s="31">
        <v>1522.0500489999999</v>
      </c>
      <c r="B69" s="31">
        <v>79</v>
      </c>
      <c r="C69" s="7">
        <f t="shared" si="0"/>
        <v>-1.1074712252254823E-2</v>
      </c>
      <c r="D69" s="7">
        <f t="shared" si="1"/>
        <v>-3.4829427816495846E-2</v>
      </c>
    </row>
    <row r="70" spans="1:4" ht="16.5" thickBot="1" x14ac:dyDescent="0.3">
      <c r="A70" s="31">
        <v>1511.1999510000001</v>
      </c>
      <c r="B70" s="31">
        <v>74.300003000000004</v>
      </c>
      <c r="C70" s="7">
        <f t="shared" ref="C70:C133" si="2">LN(A70/A69)</f>
        <v>-7.1541378238883513E-3</v>
      </c>
      <c r="D70" s="7">
        <f t="shared" ref="D70:D133" si="3">LN(B70/B69)</f>
        <v>-6.1336860366458128E-2</v>
      </c>
    </row>
    <row r="71" spans="1:4" ht="16.5" thickBot="1" x14ac:dyDescent="0.3">
      <c r="A71" s="31">
        <v>1494.900024</v>
      </c>
      <c r="B71" s="31">
        <v>77</v>
      </c>
      <c r="C71" s="7">
        <f t="shared" si="2"/>
        <v>-1.0844673752681968E-2</v>
      </c>
      <c r="D71" s="7">
        <f t="shared" si="3"/>
        <v>3.5694429753120434E-2</v>
      </c>
    </row>
    <row r="72" spans="1:4" ht="16.5" thickBot="1" x14ac:dyDescent="0.3">
      <c r="A72" s="31">
        <v>1507.4499510000001</v>
      </c>
      <c r="B72" s="31">
        <v>77.900002000000001</v>
      </c>
      <c r="C72" s="7">
        <f t="shared" si="2"/>
        <v>8.3601180401542009E-3</v>
      </c>
      <c r="D72" s="7">
        <f t="shared" si="3"/>
        <v>1.1620556696959257E-2</v>
      </c>
    </row>
    <row r="73" spans="1:4" ht="16.5" thickBot="1" x14ac:dyDescent="0.3">
      <c r="A73" s="31">
        <v>1506.4499510000001</v>
      </c>
      <c r="B73" s="31">
        <v>73.949996999999996</v>
      </c>
      <c r="C73" s="7">
        <f t="shared" si="2"/>
        <v>-6.6359206955256896E-4</v>
      </c>
      <c r="D73" s="7">
        <f t="shared" si="3"/>
        <v>-5.2036829961786595E-2</v>
      </c>
    </row>
    <row r="74" spans="1:4" ht="16.5" thickBot="1" x14ac:dyDescent="0.3">
      <c r="A74" s="31">
        <v>1495.5500489999999</v>
      </c>
      <c r="B74" s="31">
        <v>72.550003000000004</v>
      </c>
      <c r="C74" s="7">
        <f t="shared" si="2"/>
        <v>-7.2617920714429319E-3</v>
      </c>
      <c r="D74" s="7">
        <f t="shared" si="3"/>
        <v>-1.9113127907867997E-2</v>
      </c>
    </row>
    <row r="75" spans="1:4" ht="16.5" thickBot="1" x14ac:dyDescent="0.3">
      <c r="A75" s="31">
        <v>1499</v>
      </c>
      <c r="B75" s="31">
        <v>70.75</v>
      </c>
      <c r="C75" s="7">
        <f t="shared" si="2"/>
        <v>2.3041541933849136E-3</v>
      </c>
      <c r="D75" s="7">
        <f t="shared" si="3"/>
        <v>-2.5123484157641623E-2</v>
      </c>
    </row>
    <row r="76" spans="1:4" ht="16.5" thickBot="1" x14ac:dyDescent="0.3">
      <c r="A76" s="31">
        <v>1562.5500489999999</v>
      </c>
      <c r="B76" s="31">
        <v>70.099997999999999</v>
      </c>
      <c r="C76" s="7">
        <f t="shared" si="2"/>
        <v>4.1520914354965861E-2</v>
      </c>
      <c r="D76" s="7">
        <f t="shared" si="3"/>
        <v>-9.2297710134734492E-3</v>
      </c>
    </row>
    <row r="77" spans="1:4" ht="16.5" thickBot="1" x14ac:dyDescent="0.3">
      <c r="A77" s="31">
        <v>1548</v>
      </c>
      <c r="B77" s="31">
        <v>71.199996999999996</v>
      </c>
      <c r="C77" s="7">
        <f t="shared" si="2"/>
        <v>-9.3553583078910801E-3</v>
      </c>
      <c r="D77" s="7">
        <f t="shared" si="3"/>
        <v>1.5570010773224136E-2</v>
      </c>
    </row>
    <row r="78" spans="1:4" ht="16.5" thickBot="1" x14ac:dyDescent="0.3">
      <c r="A78" s="31">
        <v>1499.400024</v>
      </c>
      <c r="B78" s="31">
        <v>72.599997999999999</v>
      </c>
      <c r="C78" s="7">
        <f t="shared" si="2"/>
        <v>-3.1898731074308288E-2</v>
      </c>
      <c r="D78" s="7">
        <f t="shared" si="3"/>
        <v>1.9472117999443071E-2</v>
      </c>
    </row>
    <row r="79" spans="1:4" ht="16.5" thickBot="1" x14ac:dyDescent="0.3">
      <c r="A79" s="31">
        <v>1485</v>
      </c>
      <c r="B79" s="31">
        <v>71.199996999999996</v>
      </c>
      <c r="C79" s="7">
        <f t="shared" si="2"/>
        <v>-9.6502718385641749E-3</v>
      </c>
      <c r="D79" s="7">
        <f t="shared" si="3"/>
        <v>-1.9472117999442935E-2</v>
      </c>
    </row>
    <row r="80" spans="1:4" ht="16.5" thickBot="1" x14ac:dyDescent="0.3">
      <c r="A80" s="31">
        <v>1462.650024</v>
      </c>
      <c r="B80" s="31">
        <v>69.800003000000004</v>
      </c>
      <c r="C80" s="7">
        <f t="shared" si="2"/>
        <v>-1.5164896878988879E-2</v>
      </c>
      <c r="D80" s="7">
        <f t="shared" si="3"/>
        <v>-1.9858723534829089E-2</v>
      </c>
    </row>
    <row r="81" spans="1:4" ht="16.5" thickBot="1" x14ac:dyDescent="0.3">
      <c r="A81" s="31">
        <v>1456.6999510000001</v>
      </c>
      <c r="B81" s="31">
        <v>72.400002000000001</v>
      </c>
      <c r="C81" s="7">
        <f t="shared" si="2"/>
        <v>-4.076305540583771E-3</v>
      </c>
      <c r="D81" s="7">
        <f t="shared" si="3"/>
        <v>3.6572274267711022E-2</v>
      </c>
    </row>
    <row r="82" spans="1:4" ht="16.5" thickBot="1" x14ac:dyDescent="0.3">
      <c r="A82" s="31">
        <v>1460.900024</v>
      </c>
      <c r="B82" s="31">
        <v>72.199996999999996</v>
      </c>
      <c r="C82" s="7">
        <f t="shared" si="2"/>
        <v>2.8791307494701623E-3</v>
      </c>
      <c r="D82" s="7">
        <f t="shared" si="3"/>
        <v>-2.7663226684466339E-3</v>
      </c>
    </row>
    <row r="83" spans="1:4" ht="16.5" thickBot="1" x14ac:dyDescent="0.3">
      <c r="A83" s="31">
        <v>1432.8000489999999</v>
      </c>
      <c r="B83" s="31">
        <v>71.449996999999996</v>
      </c>
      <c r="C83" s="7">
        <f t="shared" si="2"/>
        <v>-1.9422094621424382E-2</v>
      </c>
      <c r="D83" s="7">
        <f t="shared" si="3"/>
        <v>-1.0442141959061431E-2</v>
      </c>
    </row>
    <row r="84" spans="1:4" ht="16.5" thickBot="1" x14ac:dyDescent="0.3">
      <c r="A84" s="31">
        <v>1399</v>
      </c>
      <c r="B84" s="31">
        <v>69</v>
      </c>
      <c r="C84" s="7">
        <f t="shared" si="2"/>
        <v>-2.3872910279791843E-2</v>
      </c>
      <c r="D84" s="7">
        <f t="shared" si="3"/>
        <v>-3.4891357791212288E-2</v>
      </c>
    </row>
    <row r="85" spans="1:4" ht="16.5" thickBot="1" x14ac:dyDescent="0.3">
      <c r="A85" s="31">
        <v>1406.4499510000001</v>
      </c>
      <c r="B85" s="31">
        <v>70.449996999999996</v>
      </c>
      <c r="C85" s="7">
        <f t="shared" si="2"/>
        <v>5.3110685573598809E-3</v>
      </c>
      <c r="D85" s="7">
        <f t="shared" si="3"/>
        <v>2.0796691164036474E-2</v>
      </c>
    </row>
    <row r="86" spans="1:4" ht="16.5" thickBot="1" x14ac:dyDescent="0.3">
      <c r="A86" s="31">
        <v>1436.6999510000001</v>
      </c>
      <c r="B86" s="31">
        <v>68.25</v>
      </c>
      <c r="C86" s="7">
        <f t="shared" si="2"/>
        <v>2.1280018687894513E-2</v>
      </c>
      <c r="D86" s="7">
        <f t="shared" si="3"/>
        <v>-3.1725761696226693E-2</v>
      </c>
    </row>
    <row r="87" spans="1:4" ht="16.5" thickBot="1" x14ac:dyDescent="0.3">
      <c r="A87" s="31">
        <v>1445</v>
      </c>
      <c r="B87" s="31">
        <v>68.199996999999996</v>
      </c>
      <c r="C87" s="7">
        <f t="shared" si="2"/>
        <v>5.7605386357969844E-3</v>
      </c>
      <c r="D87" s="7">
        <f t="shared" si="3"/>
        <v>-7.3291320392352875E-4</v>
      </c>
    </row>
    <row r="88" spans="1:4" ht="16.5" thickBot="1" x14ac:dyDescent="0.3">
      <c r="A88" s="31">
        <v>1417.6999510000001</v>
      </c>
      <c r="B88" s="31">
        <v>63</v>
      </c>
      <c r="C88" s="7">
        <f t="shared" si="2"/>
        <v>-1.9073515985971904E-2</v>
      </c>
      <c r="D88" s="7">
        <f t="shared" si="3"/>
        <v>-7.9309794469612921E-2</v>
      </c>
    </row>
    <row r="89" spans="1:4" ht="16.5" thickBot="1" x14ac:dyDescent="0.3">
      <c r="A89" s="31">
        <v>1426.400024</v>
      </c>
      <c r="B89" s="31">
        <v>63.400002000000001</v>
      </c>
      <c r="C89" s="7">
        <f t="shared" si="2"/>
        <v>6.1179988139447722E-3</v>
      </c>
      <c r="D89" s="7">
        <f t="shared" si="3"/>
        <v>6.3291665973884137E-3</v>
      </c>
    </row>
    <row r="90" spans="1:4" ht="16.5" thickBot="1" x14ac:dyDescent="0.3">
      <c r="A90" s="31">
        <v>1426.8000489999999</v>
      </c>
      <c r="B90" s="31">
        <v>60.900002000000001</v>
      </c>
      <c r="C90" s="7">
        <f t="shared" si="2"/>
        <v>2.804044528151248E-4</v>
      </c>
      <c r="D90" s="7">
        <f t="shared" si="3"/>
        <v>-4.0230685432347764E-2</v>
      </c>
    </row>
    <row r="91" spans="1:4" ht="16.5" thickBot="1" x14ac:dyDescent="0.3">
      <c r="A91" s="31">
        <v>1434.599976</v>
      </c>
      <c r="B91" s="31">
        <v>61.299999</v>
      </c>
      <c r="C91" s="7">
        <f t="shared" si="2"/>
        <v>5.4518391356112427E-3</v>
      </c>
      <c r="D91" s="7">
        <f t="shared" si="3"/>
        <v>6.5466190723786353E-3</v>
      </c>
    </row>
    <row r="92" spans="1:4" ht="16.5" thickBot="1" x14ac:dyDescent="0.3">
      <c r="A92" s="31">
        <v>1429</v>
      </c>
      <c r="B92" s="31">
        <v>63.650002000000001</v>
      </c>
      <c r="C92" s="7">
        <f t="shared" si="2"/>
        <v>-3.9111490330645668E-3</v>
      </c>
      <c r="D92" s="7">
        <f t="shared" si="3"/>
        <v>3.7619529796301406E-2</v>
      </c>
    </row>
    <row r="93" spans="1:4" ht="16.5" thickBot="1" x14ac:dyDescent="0.3">
      <c r="A93" s="31">
        <v>1442</v>
      </c>
      <c r="B93" s="31">
        <v>65</v>
      </c>
      <c r="C93" s="7">
        <f t="shared" si="2"/>
        <v>9.0561399150270484E-3</v>
      </c>
      <c r="D93" s="7">
        <f t="shared" si="3"/>
        <v>2.0987913470383888E-2</v>
      </c>
    </row>
    <row r="94" spans="1:4" ht="16.5" thickBot="1" x14ac:dyDescent="0.3">
      <c r="A94" s="31">
        <v>1479</v>
      </c>
      <c r="B94" s="31">
        <v>65.949996999999996</v>
      </c>
      <c r="C94" s="7">
        <f t="shared" si="2"/>
        <v>2.5335144865905403E-2</v>
      </c>
      <c r="D94" s="7">
        <f t="shared" si="3"/>
        <v>1.4509563778678573E-2</v>
      </c>
    </row>
    <row r="95" spans="1:4" ht="16.5" thickBot="1" x14ac:dyDescent="0.3">
      <c r="A95" s="31">
        <v>1503.650024</v>
      </c>
      <c r="B95" s="31">
        <v>66.099997999999999</v>
      </c>
      <c r="C95" s="7">
        <f t="shared" si="2"/>
        <v>1.6529317912371732E-2</v>
      </c>
      <c r="D95" s="7">
        <f t="shared" si="3"/>
        <v>2.2718829261383108E-3</v>
      </c>
    </row>
    <row r="96" spans="1:4" ht="16.5" thickBot="1" x14ac:dyDescent="0.3">
      <c r="A96" s="31">
        <v>1453.8000489999999</v>
      </c>
      <c r="B96" s="31">
        <v>64</v>
      </c>
      <c r="C96" s="7">
        <f t="shared" si="2"/>
        <v>-3.3714649867863287E-2</v>
      </c>
      <c r="D96" s="7">
        <f t="shared" si="3"/>
        <v>-3.2285633240782173E-2</v>
      </c>
    </row>
    <row r="97" spans="1:4" ht="16.5" thickBot="1" x14ac:dyDescent="0.3">
      <c r="A97" s="31">
        <v>1421.900024</v>
      </c>
      <c r="B97" s="31">
        <v>62.799999</v>
      </c>
      <c r="C97" s="7">
        <f t="shared" si="2"/>
        <v>-2.2186829474155442E-2</v>
      </c>
      <c r="D97" s="7">
        <f t="shared" si="3"/>
        <v>-1.8928025809085876E-2</v>
      </c>
    </row>
    <row r="98" spans="1:4" ht="16.5" thickBot="1" x14ac:dyDescent="0.3">
      <c r="A98" s="31">
        <v>1423</v>
      </c>
      <c r="B98" s="31">
        <v>63.299999</v>
      </c>
      <c r="C98" s="7">
        <f t="shared" si="2"/>
        <v>7.7329680869967507E-4</v>
      </c>
      <c r="D98" s="7">
        <f t="shared" si="3"/>
        <v>7.9302558017560632E-3</v>
      </c>
    </row>
    <row r="99" spans="1:4" ht="16.5" thickBot="1" x14ac:dyDescent="0.3">
      <c r="A99" s="31">
        <v>1409.599976</v>
      </c>
      <c r="B99" s="31">
        <v>63.599997999999999</v>
      </c>
      <c r="C99" s="7">
        <f t="shared" si="2"/>
        <v>-9.461359934044216E-3</v>
      </c>
      <c r="D99" s="7">
        <f t="shared" si="3"/>
        <v>4.7281255471930657E-3</v>
      </c>
    </row>
    <row r="100" spans="1:4" ht="16.5" thickBot="1" x14ac:dyDescent="0.3">
      <c r="A100" s="31">
        <v>1410.8000489999999</v>
      </c>
      <c r="B100" s="31">
        <v>63.5</v>
      </c>
      <c r="C100" s="7">
        <f t="shared" si="2"/>
        <v>8.5099493815492754E-4</v>
      </c>
      <c r="D100" s="7">
        <f t="shared" si="3"/>
        <v>-1.5735330008890985E-3</v>
      </c>
    </row>
    <row r="101" spans="1:4" ht="16.5" thickBot="1" x14ac:dyDescent="0.3">
      <c r="A101" s="31">
        <v>1424.9499510000001</v>
      </c>
      <c r="B101" s="31">
        <v>63.400002000000001</v>
      </c>
      <c r="C101" s="7">
        <f t="shared" si="2"/>
        <v>9.9797368867290456E-3</v>
      </c>
      <c r="D101" s="7">
        <f t="shared" si="3"/>
        <v>-1.5760129097248394E-3</v>
      </c>
    </row>
    <row r="102" spans="1:4" ht="16.5" thickBot="1" x14ac:dyDescent="0.3">
      <c r="A102" s="31">
        <v>1430</v>
      </c>
      <c r="B102" s="31">
        <v>63.849997999999999</v>
      </c>
      <c r="C102" s="7">
        <f t="shared" si="2"/>
        <v>3.5377532732607155E-3</v>
      </c>
      <c r="D102" s="7">
        <f t="shared" si="3"/>
        <v>7.072658166212378E-3</v>
      </c>
    </row>
    <row r="103" spans="1:4" ht="16.5" thickBot="1" x14ac:dyDescent="0.3">
      <c r="A103" s="31">
        <v>1424.1999510000001</v>
      </c>
      <c r="B103" s="31">
        <v>70.199996999999996</v>
      </c>
      <c r="C103" s="7">
        <f t="shared" si="2"/>
        <v>-4.0642261112092621E-3</v>
      </c>
      <c r="D103" s="7">
        <f t="shared" si="3"/>
        <v>9.4811717141588273E-2</v>
      </c>
    </row>
    <row r="104" spans="1:4" ht="16.5" thickBot="1" x14ac:dyDescent="0.3">
      <c r="A104" s="31">
        <v>1408.599976</v>
      </c>
      <c r="B104" s="31">
        <v>73.400002000000001</v>
      </c>
      <c r="C104" s="7">
        <f t="shared" si="2"/>
        <v>-1.1013931869627815E-2</v>
      </c>
      <c r="D104" s="7">
        <f t="shared" si="3"/>
        <v>4.4575694571704245E-2</v>
      </c>
    </row>
    <row r="105" spans="1:4" ht="16.5" thickBot="1" x14ac:dyDescent="0.3">
      <c r="A105" s="31">
        <v>1398.900024</v>
      </c>
      <c r="B105" s="31">
        <v>73.25</v>
      </c>
      <c r="C105" s="7">
        <f t="shared" si="2"/>
        <v>-6.9100556343940044E-3</v>
      </c>
      <c r="D105" s="7">
        <f t="shared" si="3"/>
        <v>-2.0457149712492955E-3</v>
      </c>
    </row>
    <row r="106" spans="1:4" ht="16.5" thickBot="1" x14ac:dyDescent="0.3">
      <c r="A106" s="31">
        <v>1442.599976</v>
      </c>
      <c r="B106" s="31">
        <v>71.400002000000001</v>
      </c>
      <c r="C106" s="7">
        <f t="shared" si="2"/>
        <v>3.076079379422202E-2</v>
      </c>
      <c r="D106" s="7">
        <f t="shared" si="3"/>
        <v>-2.5580350540433856E-2</v>
      </c>
    </row>
    <row r="107" spans="1:4" ht="16.5" thickBot="1" x14ac:dyDescent="0.3">
      <c r="A107" s="31">
        <v>1482.75</v>
      </c>
      <c r="B107" s="31">
        <v>77.349997999999999</v>
      </c>
      <c r="C107" s="7">
        <f t="shared" si="2"/>
        <v>2.7451447285892296E-2</v>
      </c>
      <c r="D107" s="7">
        <f t="shared" si="3"/>
        <v>8.0042653805835473E-2</v>
      </c>
    </row>
    <row r="108" spans="1:4" ht="16.5" thickBot="1" x14ac:dyDescent="0.3">
      <c r="A108" s="31">
        <v>1478.849976</v>
      </c>
      <c r="B108" s="31">
        <v>78.449996999999996</v>
      </c>
      <c r="C108" s="7">
        <f t="shared" si="2"/>
        <v>-2.6337292585025779E-3</v>
      </c>
      <c r="D108" s="7">
        <f t="shared" si="3"/>
        <v>1.4120889775544614E-2</v>
      </c>
    </row>
    <row r="109" spans="1:4" ht="16.5" thickBot="1" x14ac:dyDescent="0.3">
      <c r="A109" s="31">
        <v>1465.900024</v>
      </c>
      <c r="B109" s="31">
        <v>76.550003000000004</v>
      </c>
      <c r="C109" s="7">
        <f t="shared" si="2"/>
        <v>-8.795337792153567E-3</v>
      </c>
      <c r="D109" s="7">
        <f t="shared" si="3"/>
        <v>-2.4517279644359159E-2</v>
      </c>
    </row>
    <row r="110" spans="1:4" ht="16.5" thickBot="1" x14ac:dyDescent="0.3">
      <c r="A110" s="31">
        <v>1501.900024</v>
      </c>
      <c r="B110" s="31">
        <v>77.199996999999996</v>
      </c>
      <c r="C110" s="7">
        <f t="shared" si="2"/>
        <v>2.4261584523114069E-2</v>
      </c>
      <c r="D110" s="7">
        <f t="shared" si="3"/>
        <v>8.4552568768622369E-3</v>
      </c>
    </row>
    <row r="111" spans="1:4" ht="16.5" thickBot="1" x14ac:dyDescent="0.3">
      <c r="A111" s="31">
        <v>1520.4499510000001</v>
      </c>
      <c r="B111" s="31">
        <v>82.150002000000001</v>
      </c>
      <c r="C111" s="7">
        <f t="shared" si="2"/>
        <v>1.2275322238372665E-2</v>
      </c>
      <c r="D111" s="7">
        <f t="shared" si="3"/>
        <v>6.2147450658359783E-2</v>
      </c>
    </row>
    <row r="112" spans="1:4" ht="16.5" thickBot="1" x14ac:dyDescent="0.3">
      <c r="A112" s="31">
        <v>1513.75</v>
      </c>
      <c r="B112" s="31">
        <v>83.900002000000001</v>
      </c>
      <c r="C112" s="7">
        <f t="shared" si="2"/>
        <v>-4.4162955623645818E-3</v>
      </c>
      <c r="D112" s="7">
        <f t="shared" si="3"/>
        <v>2.1078768482076633E-2</v>
      </c>
    </row>
    <row r="113" spans="1:4" ht="16.5" thickBot="1" x14ac:dyDescent="0.3">
      <c r="A113" s="31">
        <v>1487</v>
      </c>
      <c r="B113" s="31">
        <v>83.300003000000004</v>
      </c>
      <c r="C113" s="7">
        <f t="shared" si="2"/>
        <v>-1.7829348407146901E-2</v>
      </c>
      <c r="D113" s="7">
        <f t="shared" si="3"/>
        <v>-7.1770521238602942E-3</v>
      </c>
    </row>
    <row r="114" spans="1:4" ht="16.5" thickBot="1" x14ac:dyDescent="0.3">
      <c r="A114" s="31">
        <v>1489</v>
      </c>
      <c r="B114" s="31">
        <v>81.900002000000001</v>
      </c>
      <c r="C114" s="7">
        <f t="shared" si="2"/>
        <v>1.3440862238539562E-3</v>
      </c>
      <c r="D114" s="7">
        <f t="shared" si="3"/>
        <v>-1.6949569908154261E-2</v>
      </c>
    </row>
    <row r="115" spans="1:4" ht="16.5" thickBot="1" x14ac:dyDescent="0.3">
      <c r="A115" s="31">
        <v>1513</v>
      </c>
      <c r="B115" s="31">
        <v>80.75</v>
      </c>
      <c r="C115" s="7">
        <f t="shared" si="2"/>
        <v>1.5989681104346905E-2</v>
      </c>
      <c r="D115" s="7">
        <f t="shared" si="3"/>
        <v>-1.4141053176281908E-2</v>
      </c>
    </row>
    <row r="116" spans="1:4" ht="16.5" thickBot="1" x14ac:dyDescent="0.3">
      <c r="A116" s="31">
        <v>1519.5</v>
      </c>
      <c r="B116" s="31">
        <v>81.849997999999999</v>
      </c>
      <c r="C116" s="7">
        <f t="shared" si="2"/>
        <v>4.2868985684918091E-3</v>
      </c>
      <c r="D116" s="7">
        <f t="shared" si="3"/>
        <v>1.3530317279435619E-2</v>
      </c>
    </row>
    <row r="117" spans="1:4" ht="16.5" thickBot="1" x14ac:dyDescent="0.3">
      <c r="A117" s="31">
        <v>1527</v>
      </c>
      <c r="B117" s="31">
        <v>80</v>
      </c>
      <c r="C117" s="7">
        <f t="shared" si="2"/>
        <v>4.9236928617847411E-3</v>
      </c>
      <c r="D117" s="7">
        <f t="shared" si="3"/>
        <v>-2.2861644708320038E-2</v>
      </c>
    </row>
    <row r="118" spans="1:4" ht="16.5" thickBot="1" x14ac:dyDescent="0.3">
      <c r="A118" s="31">
        <v>1510.1999510000001</v>
      </c>
      <c r="B118" s="31">
        <v>77.400002000000001</v>
      </c>
      <c r="C118" s="7">
        <f t="shared" si="2"/>
        <v>-1.1062966295341406E-2</v>
      </c>
      <c r="D118" s="7">
        <f t="shared" si="3"/>
        <v>-3.3039828238407246E-2</v>
      </c>
    </row>
    <row r="119" spans="1:4" ht="16.5" thickBot="1" x14ac:dyDescent="0.3">
      <c r="A119" s="31">
        <v>1524.9499510000001</v>
      </c>
      <c r="B119" s="31">
        <v>78.599997999999999</v>
      </c>
      <c r="C119" s="7">
        <f t="shared" si="2"/>
        <v>9.7195305632719175E-3</v>
      </c>
      <c r="D119" s="7">
        <f t="shared" si="3"/>
        <v>1.5384867554393581E-2</v>
      </c>
    </row>
    <row r="120" spans="1:4" ht="16.5" thickBot="1" x14ac:dyDescent="0.3">
      <c r="A120" s="31">
        <v>1520.650024</v>
      </c>
      <c r="B120" s="31">
        <v>81</v>
      </c>
      <c r="C120" s="7">
        <f t="shared" si="2"/>
        <v>-2.8236996928942344E-3</v>
      </c>
      <c r="D120" s="7">
        <f t="shared" si="3"/>
        <v>3.0077480682570927E-2</v>
      </c>
    </row>
    <row r="121" spans="1:4" ht="16.5" thickBot="1" x14ac:dyDescent="0.3">
      <c r="A121" s="31">
        <v>1514</v>
      </c>
      <c r="B121" s="31">
        <v>81.699996999999996</v>
      </c>
      <c r="C121" s="7">
        <f t="shared" si="2"/>
        <v>-4.382735796274578E-3</v>
      </c>
      <c r="D121" s="7">
        <f t="shared" si="3"/>
        <v>8.6048104738115552E-3</v>
      </c>
    </row>
    <row r="122" spans="1:4" ht="16.5" thickBot="1" x14ac:dyDescent="0.3">
      <c r="A122" s="31">
        <v>1501.3000489999999</v>
      </c>
      <c r="B122" s="31">
        <v>81.449996999999996</v>
      </c>
      <c r="C122" s="7">
        <f t="shared" si="2"/>
        <v>-8.4237229407553606E-3</v>
      </c>
      <c r="D122" s="7">
        <f t="shared" si="3"/>
        <v>-3.0646669306093246E-3</v>
      </c>
    </row>
    <row r="123" spans="1:4" ht="16.5" thickBot="1" x14ac:dyDescent="0.3">
      <c r="A123" s="31">
        <v>1502</v>
      </c>
      <c r="B123" s="31">
        <v>83</v>
      </c>
      <c r="C123" s="7">
        <f t="shared" si="2"/>
        <v>4.6612126744136561E-4</v>
      </c>
      <c r="D123" s="7">
        <f t="shared" si="3"/>
        <v>1.8851309580956946E-2</v>
      </c>
    </row>
    <row r="124" spans="1:4" ht="16.5" thickBot="1" x14ac:dyDescent="0.3">
      <c r="A124" s="31">
        <v>1489</v>
      </c>
      <c r="B124" s="31">
        <v>80.650002000000001</v>
      </c>
      <c r="C124" s="7">
        <f t="shared" si="2"/>
        <v>-8.6927996400711135E-3</v>
      </c>
      <c r="D124" s="7">
        <f t="shared" si="3"/>
        <v>-2.8721778426868304E-2</v>
      </c>
    </row>
    <row r="125" spans="1:4" ht="16.5" thickBot="1" x14ac:dyDescent="0.3">
      <c r="A125" s="31">
        <v>1496.5500489999999</v>
      </c>
      <c r="B125" s="31">
        <v>81.199996999999996</v>
      </c>
      <c r="C125" s="7">
        <f t="shared" si="2"/>
        <v>5.0577380855894253E-3</v>
      </c>
      <c r="D125" s="7">
        <f t="shared" si="3"/>
        <v>6.7963808520891244E-3</v>
      </c>
    </row>
    <row r="126" spans="1:4" ht="16.5" thickBot="1" x14ac:dyDescent="0.3">
      <c r="A126" s="31">
        <v>1486</v>
      </c>
      <c r="B126" s="31">
        <v>80.400002000000001</v>
      </c>
      <c r="C126" s="7">
        <f t="shared" si="2"/>
        <v>-7.0745454918939646E-3</v>
      </c>
      <c r="D126" s="7">
        <f t="shared" si="3"/>
        <v>-9.9010091612764337E-3</v>
      </c>
    </row>
    <row r="127" spans="1:4" ht="16.5" thickBot="1" x14ac:dyDescent="0.3">
      <c r="A127" s="31">
        <v>1496</v>
      </c>
      <c r="B127" s="31">
        <v>79.75</v>
      </c>
      <c r="C127" s="7">
        <f t="shared" si="2"/>
        <v>6.7069332567180799E-3</v>
      </c>
      <c r="D127" s="7">
        <f t="shared" si="3"/>
        <v>-8.1174593955882762E-3</v>
      </c>
    </row>
    <row r="128" spans="1:4" ht="16.5" thickBot="1" x14ac:dyDescent="0.3">
      <c r="A128" s="31">
        <v>1494</v>
      </c>
      <c r="B128" s="31">
        <v>79.150002000000001</v>
      </c>
      <c r="C128" s="7">
        <f t="shared" si="2"/>
        <v>-1.3377928416599422E-3</v>
      </c>
      <c r="D128" s="7">
        <f t="shared" si="3"/>
        <v>-7.5519300694555066E-3</v>
      </c>
    </row>
    <row r="129" spans="1:4" ht="16.5" thickBot="1" x14ac:dyDescent="0.3">
      <c r="A129" s="31">
        <v>1478.75</v>
      </c>
      <c r="B129" s="31">
        <v>78.300003000000004</v>
      </c>
      <c r="C129" s="7">
        <f t="shared" si="2"/>
        <v>-1.0259950400166098E-2</v>
      </c>
      <c r="D129" s="7">
        <f t="shared" si="3"/>
        <v>-1.0797170284565475E-2</v>
      </c>
    </row>
    <row r="130" spans="1:4" ht="16.5" thickBot="1" x14ac:dyDescent="0.3">
      <c r="A130" s="31">
        <v>1490</v>
      </c>
      <c r="B130" s="31">
        <v>77.900002000000001</v>
      </c>
      <c r="C130" s="7">
        <f t="shared" si="2"/>
        <v>7.5789836469082987E-3</v>
      </c>
      <c r="D130" s="7">
        <f t="shared" si="3"/>
        <v>-5.1216627602897564E-3</v>
      </c>
    </row>
    <row r="131" spans="1:4" ht="16.5" thickBot="1" x14ac:dyDescent="0.3">
      <c r="A131" s="31">
        <v>1491.8000489999999</v>
      </c>
      <c r="B131" s="31">
        <v>77.550003000000004</v>
      </c>
      <c r="C131" s="7">
        <f t="shared" si="2"/>
        <v>1.2073574277834127E-3</v>
      </c>
      <c r="D131" s="7">
        <f t="shared" si="3"/>
        <v>-4.5030502433765262E-3</v>
      </c>
    </row>
    <row r="132" spans="1:4" ht="16.5" thickBot="1" x14ac:dyDescent="0.3">
      <c r="A132" s="31">
        <v>1508</v>
      </c>
      <c r="B132" s="31">
        <v>81.900002000000001</v>
      </c>
      <c r="C132" s="7">
        <f t="shared" si="2"/>
        <v>1.0800792200612967E-2</v>
      </c>
      <c r="D132" s="7">
        <f t="shared" si="3"/>
        <v>5.4576086971781297E-2</v>
      </c>
    </row>
    <row r="133" spans="1:4" ht="16.5" thickBot="1" x14ac:dyDescent="0.3">
      <c r="A133" s="31">
        <v>1497.8000489999999</v>
      </c>
      <c r="B133" s="31">
        <v>81.25</v>
      </c>
      <c r="C133" s="7">
        <f t="shared" si="2"/>
        <v>-6.7868720379870764E-3</v>
      </c>
      <c r="D133" s="7">
        <f t="shared" si="3"/>
        <v>-7.9681940692010022E-3</v>
      </c>
    </row>
    <row r="134" spans="1:4" ht="16.5" thickBot="1" x14ac:dyDescent="0.3">
      <c r="A134" s="31">
        <v>1513.4499510000001</v>
      </c>
      <c r="B134" s="31">
        <v>79.150002000000001</v>
      </c>
      <c r="C134" s="7">
        <f t="shared" ref="C134:C197" si="4">LN(A134/A133)</f>
        <v>1.0394383000548795E-2</v>
      </c>
      <c r="D134" s="7">
        <f t="shared" ref="D134:D197" si="5">LN(B134/B133)</f>
        <v>-2.6186009614348457E-2</v>
      </c>
    </row>
    <row r="135" spans="1:4" ht="16.5" thickBot="1" x14ac:dyDescent="0.3">
      <c r="A135" s="31">
        <v>1522</v>
      </c>
      <c r="B135" s="31">
        <v>79.199996999999996</v>
      </c>
      <c r="C135" s="7">
        <f t="shared" si="4"/>
        <v>5.6334788911680577E-3</v>
      </c>
      <c r="D135" s="7">
        <f t="shared" si="5"/>
        <v>6.3144934609314651E-4</v>
      </c>
    </row>
    <row r="136" spans="1:4" ht="16.5" thickBot="1" x14ac:dyDescent="0.3">
      <c r="A136" s="31">
        <v>1523</v>
      </c>
      <c r="B136" s="31">
        <v>80.400002000000001</v>
      </c>
      <c r="C136" s="7">
        <f t="shared" si="4"/>
        <v>6.5681447353075359E-4</v>
      </c>
      <c r="D136" s="7">
        <f t="shared" si="5"/>
        <v>1.5037940118950746E-2</v>
      </c>
    </row>
    <row r="137" spans="1:4" ht="16.5" thickBot="1" x14ac:dyDescent="0.3">
      <c r="A137" s="31">
        <v>1508.1999510000001</v>
      </c>
      <c r="B137" s="31">
        <v>82.699996999999996</v>
      </c>
      <c r="C137" s="7">
        <f t="shared" si="4"/>
        <v>-9.7652196156754068E-3</v>
      </c>
      <c r="D137" s="7">
        <f t="shared" si="5"/>
        <v>2.8205364693407359E-2</v>
      </c>
    </row>
    <row r="138" spans="1:4" ht="16.5" thickBot="1" x14ac:dyDescent="0.3">
      <c r="A138" s="31">
        <v>1509</v>
      </c>
      <c r="B138" s="31">
        <v>83.699996999999996</v>
      </c>
      <c r="C138" s="7">
        <f t="shared" si="4"/>
        <v>5.3032548836265793E-4</v>
      </c>
      <c r="D138" s="7">
        <f t="shared" si="5"/>
        <v>1.2019375899185307E-2</v>
      </c>
    </row>
    <row r="139" spans="1:4" ht="16.5" thickBot="1" x14ac:dyDescent="0.3">
      <c r="A139" s="31">
        <v>1502</v>
      </c>
      <c r="B139" s="31">
        <v>81.800003000000004</v>
      </c>
      <c r="C139" s="7">
        <f t="shared" si="4"/>
        <v>-4.6496264437687921E-3</v>
      </c>
      <c r="D139" s="7">
        <f t="shared" si="5"/>
        <v>-2.2961661369617695E-2</v>
      </c>
    </row>
    <row r="140" spans="1:4" ht="16.5" thickBot="1" x14ac:dyDescent="0.3">
      <c r="A140" s="31">
        <v>1489.25</v>
      </c>
      <c r="B140" s="31">
        <v>80.300003000000004</v>
      </c>
      <c r="C140" s="7">
        <f t="shared" si="4"/>
        <v>-8.5249158152832655E-3</v>
      </c>
      <c r="D140" s="7">
        <f t="shared" si="5"/>
        <v>-1.8507621970901628E-2</v>
      </c>
    </row>
    <row r="141" spans="1:4" ht="16.5" thickBot="1" x14ac:dyDescent="0.3">
      <c r="A141" s="31">
        <v>1504.5</v>
      </c>
      <c r="B141" s="31">
        <v>80.199996999999996</v>
      </c>
      <c r="C141" s="7">
        <f t="shared" si="4"/>
        <v>1.0187979561302995E-2</v>
      </c>
      <c r="D141" s="7">
        <f t="shared" si="5"/>
        <v>-1.246180846631473E-3</v>
      </c>
    </row>
    <row r="142" spans="1:4" ht="16.5" thickBot="1" x14ac:dyDescent="0.3">
      <c r="A142" s="31">
        <v>1540</v>
      </c>
      <c r="B142" s="31">
        <v>81.949996999999996</v>
      </c>
      <c r="C142" s="7">
        <f t="shared" si="4"/>
        <v>2.3321799337574826E-2</v>
      </c>
      <c r="D142" s="7">
        <f t="shared" si="5"/>
        <v>2.1585791116166042E-2</v>
      </c>
    </row>
    <row r="143" spans="1:4" ht="16.5" thickBot="1" x14ac:dyDescent="0.3">
      <c r="A143" s="31">
        <v>1545.349976</v>
      </c>
      <c r="B143" s="31">
        <v>79.599997999999999</v>
      </c>
      <c r="C143" s="7">
        <f t="shared" si="4"/>
        <v>3.4679899548561359E-3</v>
      </c>
      <c r="D143" s="7">
        <f t="shared" si="5"/>
        <v>-2.9095200857441536E-2</v>
      </c>
    </row>
    <row r="144" spans="1:4" ht="16.5" thickBot="1" x14ac:dyDescent="0.3">
      <c r="A144" s="31">
        <v>1537.6999510000001</v>
      </c>
      <c r="B144" s="31">
        <v>82.5</v>
      </c>
      <c r="C144" s="7">
        <f t="shared" si="4"/>
        <v>-4.9626447066580034E-3</v>
      </c>
      <c r="D144" s="7">
        <f t="shared" si="5"/>
        <v>3.5784225615926514E-2</v>
      </c>
    </row>
    <row r="145" spans="1:4" ht="16.5" thickBot="1" x14ac:dyDescent="0.3">
      <c r="A145" s="31">
        <v>1516</v>
      </c>
      <c r="B145" s="31">
        <v>82.599997999999999</v>
      </c>
      <c r="C145" s="7">
        <f t="shared" si="4"/>
        <v>-1.4212474453556199E-2</v>
      </c>
      <c r="D145" s="7">
        <f t="shared" si="5"/>
        <v>1.2113629732216869E-3</v>
      </c>
    </row>
    <row r="146" spans="1:4" ht="16.5" thickBot="1" x14ac:dyDescent="0.3">
      <c r="A146" s="31">
        <v>1502</v>
      </c>
      <c r="B146" s="31">
        <v>81.800003000000004</v>
      </c>
      <c r="C146" s="7">
        <f t="shared" si="4"/>
        <v>-9.2777338782368771E-3</v>
      </c>
      <c r="D146" s="7">
        <f t="shared" si="5"/>
        <v>-9.7323760303395963E-3</v>
      </c>
    </row>
    <row r="147" spans="1:4" ht="16.5" thickBot="1" x14ac:dyDescent="0.3">
      <c r="A147" s="31">
        <v>1506.099976</v>
      </c>
      <c r="B147" s="31">
        <v>80.199996999999996</v>
      </c>
      <c r="C147" s="7">
        <f t="shared" si="4"/>
        <v>2.7259589585257966E-3</v>
      </c>
      <c r="D147" s="7">
        <f t="shared" si="5"/>
        <v>-1.9753802817533084E-2</v>
      </c>
    </row>
    <row r="148" spans="1:4" ht="16.5" thickBot="1" x14ac:dyDescent="0.3">
      <c r="A148" s="31">
        <v>1507.349976</v>
      </c>
      <c r="B148" s="31">
        <v>79.400002000000001</v>
      </c>
      <c r="C148" s="7">
        <f t="shared" si="4"/>
        <v>8.296139584890327E-4</v>
      </c>
      <c r="D148" s="7">
        <f t="shared" si="5"/>
        <v>-1.0025084023977627E-2</v>
      </c>
    </row>
    <row r="149" spans="1:4" ht="16.5" thickBot="1" x14ac:dyDescent="0.3">
      <c r="A149" s="31">
        <v>1526.75</v>
      </c>
      <c r="B149" s="31">
        <v>80.699996999999996</v>
      </c>
      <c r="C149" s="7">
        <f t="shared" si="4"/>
        <v>1.2788166862149257E-2</v>
      </c>
      <c r="D149" s="7">
        <f t="shared" si="5"/>
        <v>1.624014465917448E-2</v>
      </c>
    </row>
    <row r="150" spans="1:4" ht="16.5" thickBot="1" x14ac:dyDescent="0.3">
      <c r="A150" s="31">
        <v>1529.9499510000001</v>
      </c>
      <c r="B150" s="31">
        <v>79.5</v>
      </c>
      <c r="C150" s="7">
        <f t="shared" si="4"/>
        <v>2.0937299834896781E-3</v>
      </c>
      <c r="D150" s="7">
        <f t="shared" si="5"/>
        <v>-1.4981516440894953E-2</v>
      </c>
    </row>
    <row r="151" spans="1:4" ht="16.5" thickBot="1" x14ac:dyDescent="0.3">
      <c r="A151" s="31">
        <v>1488.849976</v>
      </c>
      <c r="B151" s="31">
        <v>78.699996999999996</v>
      </c>
      <c r="C151" s="7">
        <f t="shared" si="4"/>
        <v>-2.7231029347877311E-2</v>
      </c>
      <c r="D151" s="7">
        <f t="shared" si="5"/>
        <v>-1.0113904356370369E-2</v>
      </c>
    </row>
    <row r="152" spans="1:4" ht="16.5" thickBot="1" x14ac:dyDescent="0.3">
      <c r="A152" s="31">
        <v>1454</v>
      </c>
      <c r="B152" s="31">
        <v>78.449996999999996</v>
      </c>
      <c r="C152" s="7">
        <f t="shared" si="4"/>
        <v>-2.3685614645391935E-2</v>
      </c>
      <c r="D152" s="7">
        <f t="shared" si="5"/>
        <v>-3.1816763657928418E-3</v>
      </c>
    </row>
    <row r="153" spans="1:4" ht="16.5" thickBot="1" x14ac:dyDescent="0.3">
      <c r="A153" s="31">
        <v>1468.5</v>
      </c>
      <c r="B153" s="31">
        <v>80.099997999999999</v>
      </c>
      <c r="C153" s="7">
        <f t="shared" si="4"/>
        <v>9.9230925452100192E-3</v>
      </c>
      <c r="D153" s="7">
        <f t="shared" si="5"/>
        <v>2.0814388167401197E-2</v>
      </c>
    </row>
    <row r="154" spans="1:4" ht="16.5" thickBot="1" x14ac:dyDescent="0.3">
      <c r="A154" s="31">
        <v>1457.4499510000001</v>
      </c>
      <c r="B154" s="31">
        <v>78.800003000000004</v>
      </c>
      <c r="C154" s="7">
        <f t="shared" si="4"/>
        <v>-7.5531719401572012E-3</v>
      </c>
      <c r="D154" s="7">
        <f t="shared" si="5"/>
        <v>-1.6362794170625496E-2</v>
      </c>
    </row>
    <row r="155" spans="1:4" ht="16.5" thickBot="1" x14ac:dyDescent="0.3">
      <c r="A155" s="31">
        <v>1444</v>
      </c>
      <c r="B155" s="31">
        <v>78.199996999999996</v>
      </c>
      <c r="C155" s="7">
        <f t="shared" si="4"/>
        <v>-9.2712592457459882E-3</v>
      </c>
      <c r="D155" s="7">
        <f t="shared" si="5"/>
        <v>-7.6434257468055294E-3</v>
      </c>
    </row>
    <row r="156" spans="1:4" ht="16.5" thickBot="1" x14ac:dyDescent="0.3">
      <c r="A156" s="31">
        <v>1449.900024</v>
      </c>
      <c r="B156" s="31">
        <v>77.449996999999996</v>
      </c>
      <c r="C156" s="7">
        <f t="shared" si="4"/>
        <v>4.0775646192421789E-3</v>
      </c>
      <c r="D156" s="7">
        <f t="shared" si="5"/>
        <v>-9.6370810598839125E-3</v>
      </c>
    </row>
    <row r="157" spans="1:4" ht="16.5" thickBot="1" x14ac:dyDescent="0.3">
      <c r="A157" s="31">
        <v>1438.6999510000001</v>
      </c>
      <c r="B157" s="31">
        <v>76.300003000000004</v>
      </c>
      <c r="C157" s="7">
        <f t="shared" si="4"/>
        <v>-7.7547110875519501E-3</v>
      </c>
      <c r="D157" s="7">
        <f t="shared" si="5"/>
        <v>-1.4959550519319013E-2</v>
      </c>
    </row>
    <row r="158" spans="1:4" ht="16.5" thickBot="1" x14ac:dyDescent="0.3">
      <c r="A158" s="31">
        <v>1429.9499510000001</v>
      </c>
      <c r="B158" s="31">
        <v>75.949996999999996</v>
      </c>
      <c r="C158" s="7">
        <f t="shared" si="4"/>
        <v>-6.1004496436979352E-3</v>
      </c>
      <c r="D158" s="7">
        <f t="shared" si="5"/>
        <v>-4.5977880667801146E-3</v>
      </c>
    </row>
    <row r="159" spans="1:4" ht="16.5" thickBot="1" x14ac:dyDescent="0.3">
      <c r="A159" s="31">
        <v>1431.75</v>
      </c>
      <c r="B159" s="31">
        <v>76.199996999999996</v>
      </c>
      <c r="C159" s="7">
        <f t="shared" si="4"/>
        <v>1.2580279332026969E-3</v>
      </c>
      <c r="D159" s="7">
        <f t="shared" si="5"/>
        <v>3.2862337804109155E-3</v>
      </c>
    </row>
    <row r="160" spans="1:4" ht="16.5" thickBot="1" x14ac:dyDescent="0.3">
      <c r="A160" s="31">
        <v>1435</v>
      </c>
      <c r="B160" s="31">
        <v>75.75</v>
      </c>
      <c r="C160" s="7">
        <f t="shared" si="4"/>
        <v>2.2673769197548441E-3</v>
      </c>
      <c r="D160" s="7">
        <f t="shared" si="5"/>
        <v>-5.9229789330425128E-3</v>
      </c>
    </row>
    <row r="161" spans="1:4" ht="16.5" thickBot="1" x14ac:dyDescent="0.3">
      <c r="A161" s="31">
        <v>1439.900024</v>
      </c>
      <c r="B161" s="31">
        <v>76.449996999999996</v>
      </c>
      <c r="C161" s="7">
        <f t="shared" si="4"/>
        <v>3.4088341883273536E-3</v>
      </c>
      <c r="D161" s="7">
        <f t="shared" si="5"/>
        <v>9.1984487442578061E-3</v>
      </c>
    </row>
    <row r="162" spans="1:4" ht="16.5" thickBot="1" x14ac:dyDescent="0.3">
      <c r="A162" s="31">
        <v>1474.5</v>
      </c>
      <c r="B162" s="31">
        <v>75.050003000000004</v>
      </c>
      <c r="C162" s="7">
        <f t="shared" si="4"/>
        <v>2.3745265873282111E-2</v>
      </c>
      <c r="D162" s="7">
        <f t="shared" si="5"/>
        <v>-1.8482295080914975E-2</v>
      </c>
    </row>
    <row r="163" spans="1:4" ht="16.5" thickBot="1" x14ac:dyDescent="0.3">
      <c r="A163" s="31">
        <v>1507.0500489999999</v>
      </c>
      <c r="B163" s="31">
        <v>73.599997999999999</v>
      </c>
      <c r="C163" s="7">
        <f t="shared" si="4"/>
        <v>2.1835180834953061E-2</v>
      </c>
      <c r="D163" s="7">
        <f t="shared" si="5"/>
        <v>-1.9509599491904235E-2</v>
      </c>
    </row>
    <row r="164" spans="1:4" ht="16.5" thickBot="1" x14ac:dyDescent="0.3">
      <c r="A164" s="31">
        <v>1500</v>
      </c>
      <c r="B164" s="31">
        <v>71.099997999999999</v>
      </c>
      <c r="C164" s="7">
        <f t="shared" si="4"/>
        <v>-4.6890219999825011E-3</v>
      </c>
      <c r="D164" s="7">
        <f t="shared" si="5"/>
        <v>-3.4557689881117543E-2</v>
      </c>
    </row>
    <row r="165" spans="1:4" ht="16.5" thickBot="1" x14ac:dyDescent="0.3">
      <c r="A165" s="31">
        <v>1507.349976</v>
      </c>
      <c r="B165" s="31">
        <v>70.900002000000001</v>
      </c>
      <c r="C165" s="7">
        <f t="shared" si="4"/>
        <v>4.8880181507934611E-3</v>
      </c>
      <c r="D165" s="7">
        <f t="shared" si="5"/>
        <v>-2.8168469329734854E-3</v>
      </c>
    </row>
    <row r="166" spans="1:4" ht="16.5" thickBot="1" x14ac:dyDescent="0.3">
      <c r="A166" s="31">
        <v>1519.75</v>
      </c>
      <c r="B166" s="31">
        <v>70.400002000000001</v>
      </c>
      <c r="C166" s="7">
        <f t="shared" si="4"/>
        <v>8.1927213877368097E-3</v>
      </c>
      <c r="D166" s="7">
        <f t="shared" si="5"/>
        <v>-7.0771701737388946E-3</v>
      </c>
    </row>
    <row r="167" spans="1:4" ht="16.5" thickBot="1" x14ac:dyDescent="0.3">
      <c r="A167" s="31">
        <v>1518.849976</v>
      </c>
      <c r="B167" s="31">
        <v>69</v>
      </c>
      <c r="C167" s="7">
        <f t="shared" si="4"/>
        <v>-5.9239388759907646E-4</v>
      </c>
      <c r="D167" s="7">
        <f t="shared" si="5"/>
        <v>-2.0086786975827796E-2</v>
      </c>
    </row>
    <row r="168" spans="1:4" ht="16.5" thickBot="1" x14ac:dyDescent="0.3">
      <c r="A168" s="31">
        <v>1507.599976</v>
      </c>
      <c r="B168" s="31">
        <v>72.5</v>
      </c>
      <c r="C168" s="7">
        <f t="shared" si="4"/>
        <v>-7.4344872675945828E-3</v>
      </c>
      <c r="D168" s="7">
        <f t="shared" si="5"/>
        <v>4.9480057263369716E-2</v>
      </c>
    </row>
    <row r="169" spans="1:4" ht="16.5" thickBot="1" x14ac:dyDescent="0.3">
      <c r="A169" s="31">
        <v>1531</v>
      </c>
      <c r="B169" s="31">
        <v>73.25</v>
      </c>
      <c r="C169" s="7">
        <f t="shared" si="4"/>
        <v>1.5402150184045643E-2</v>
      </c>
      <c r="D169" s="7">
        <f t="shared" si="5"/>
        <v>1.0291686036547506E-2</v>
      </c>
    </row>
    <row r="170" spans="1:4" ht="16.5" thickBot="1" x14ac:dyDescent="0.3">
      <c r="A170" s="31">
        <v>1535</v>
      </c>
      <c r="B170" s="31">
        <v>71</v>
      </c>
      <c r="C170" s="7">
        <f t="shared" si="4"/>
        <v>2.6092643636138452E-3</v>
      </c>
      <c r="D170" s="7">
        <f t="shared" si="5"/>
        <v>-3.1198370855861281E-2</v>
      </c>
    </row>
    <row r="171" spans="1:4" ht="16.5" thickBot="1" x14ac:dyDescent="0.3">
      <c r="A171" s="31">
        <v>1524</v>
      </c>
      <c r="B171" s="31">
        <v>72.25</v>
      </c>
      <c r="C171" s="7">
        <f t="shared" si="4"/>
        <v>-7.1919237747059932E-3</v>
      </c>
      <c r="D171" s="7">
        <f t="shared" si="5"/>
        <v>1.7452449951226207E-2</v>
      </c>
    </row>
    <row r="172" spans="1:4" ht="16.5" thickBot="1" x14ac:dyDescent="0.3">
      <c r="A172" s="31">
        <v>1565.349976</v>
      </c>
      <c r="B172" s="31">
        <v>72.650002000000001</v>
      </c>
      <c r="C172" s="7">
        <f t="shared" si="4"/>
        <v>2.6770968563968784E-2</v>
      </c>
      <c r="D172" s="7">
        <f t="shared" si="5"/>
        <v>5.5210905529997443E-3</v>
      </c>
    </row>
    <row r="173" spans="1:4" ht="16.5" thickBot="1" x14ac:dyDescent="0.3">
      <c r="A173" s="31">
        <v>1519.8000489999999</v>
      </c>
      <c r="B173" s="31">
        <v>69</v>
      </c>
      <c r="C173" s="7">
        <f t="shared" si="4"/>
        <v>-2.9530646333791981E-2</v>
      </c>
      <c r="D173" s="7">
        <f t="shared" si="5"/>
        <v>-5.1546912948282043E-2</v>
      </c>
    </row>
    <row r="174" spans="1:4" ht="16.5" thickBot="1" x14ac:dyDescent="0.3">
      <c r="A174" s="31">
        <v>1533.150024</v>
      </c>
      <c r="B174" s="31">
        <v>69.25</v>
      </c>
      <c r="C174" s="7">
        <f t="shared" si="4"/>
        <v>8.7456786204722064E-3</v>
      </c>
      <c r="D174" s="7">
        <f t="shared" si="5"/>
        <v>3.6166404701885148E-3</v>
      </c>
    </row>
    <row r="175" spans="1:4" ht="16.5" thickBot="1" x14ac:dyDescent="0.3">
      <c r="A175" s="31">
        <v>1564.5</v>
      </c>
      <c r="B175" s="31">
        <v>69.599997999999999</v>
      </c>
      <c r="C175" s="7">
        <f t="shared" si="4"/>
        <v>2.024182601169628E-2</v>
      </c>
      <c r="D175" s="7">
        <f t="shared" si="5"/>
        <v>5.0413935372933963E-3</v>
      </c>
    </row>
    <row r="176" spans="1:4" ht="16.5" thickBot="1" x14ac:dyDescent="0.3">
      <c r="A176" s="31">
        <v>1564.8000489999999</v>
      </c>
      <c r="B176" s="31">
        <v>72.300003000000004</v>
      </c>
      <c r="C176" s="7">
        <f t="shared" si="4"/>
        <v>1.9176748552152072E-4</v>
      </c>
      <c r="D176" s="7">
        <f t="shared" si="5"/>
        <v>3.8059632053752721E-2</v>
      </c>
    </row>
    <row r="177" spans="1:4" ht="16.5" thickBot="1" x14ac:dyDescent="0.3">
      <c r="A177" s="31">
        <v>1571</v>
      </c>
      <c r="B177" s="31">
        <v>74.150002000000001</v>
      </c>
      <c r="C177" s="7">
        <f t="shared" si="4"/>
        <v>3.9543076611628543E-3</v>
      </c>
      <c r="D177" s="7">
        <f t="shared" si="5"/>
        <v>2.5265924897800052E-2</v>
      </c>
    </row>
    <row r="178" spans="1:4" ht="16.5" thickBot="1" x14ac:dyDescent="0.3">
      <c r="A178" s="31">
        <v>1558.650024</v>
      </c>
      <c r="B178" s="31">
        <v>73.900002000000001</v>
      </c>
      <c r="C178" s="7">
        <f t="shared" si="4"/>
        <v>-7.8922818909153303E-3</v>
      </c>
      <c r="D178" s="7">
        <f t="shared" si="5"/>
        <v>-3.3772405385389258E-3</v>
      </c>
    </row>
    <row r="179" spans="1:4" ht="16.5" thickBot="1" x14ac:dyDescent="0.3">
      <c r="A179" s="31">
        <v>1570</v>
      </c>
      <c r="B179" s="31">
        <v>72.900002000000001</v>
      </c>
      <c r="C179" s="7">
        <f t="shared" si="4"/>
        <v>7.2555419776478428E-3</v>
      </c>
      <c r="D179" s="7">
        <f t="shared" si="5"/>
        <v>-1.3624188568300897E-2</v>
      </c>
    </row>
    <row r="180" spans="1:4" ht="16.5" thickBot="1" x14ac:dyDescent="0.3">
      <c r="A180" s="31">
        <v>1583.349976</v>
      </c>
      <c r="B180" s="31">
        <v>72.5</v>
      </c>
      <c r="C180" s="7">
        <f t="shared" si="4"/>
        <v>8.4672211208764378E-3</v>
      </c>
      <c r="D180" s="7">
        <f t="shared" si="5"/>
        <v>-5.5021045888252766E-3</v>
      </c>
    </row>
    <row r="181" spans="1:4" ht="16.5" thickBot="1" x14ac:dyDescent="0.3">
      <c r="A181" s="31">
        <v>1598</v>
      </c>
      <c r="B181" s="31">
        <v>73.550003000000004</v>
      </c>
      <c r="C181" s="7">
        <f t="shared" si="4"/>
        <v>9.2100068629899241E-3</v>
      </c>
      <c r="D181" s="7">
        <f t="shared" si="5"/>
        <v>1.4378925975395924E-2</v>
      </c>
    </row>
    <row r="182" spans="1:4" ht="16.5" thickBot="1" x14ac:dyDescent="0.3">
      <c r="A182" s="31">
        <v>1592</v>
      </c>
      <c r="B182" s="31">
        <v>73</v>
      </c>
      <c r="C182" s="7">
        <f t="shared" si="4"/>
        <v>-3.7617599218916845E-3</v>
      </c>
      <c r="D182" s="7">
        <f t="shared" si="5"/>
        <v>-7.5060466876337969E-3</v>
      </c>
    </row>
    <row r="183" spans="1:4" ht="16.5" thickBot="1" x14ac:dyDescent="0.3">
      <c r="A183" s="31">
        <v>1598</v>
      </c>
      <c r="B183" s="31">
        <v>73</v>
      </c>
      <c r="C183" s="7">
        <f t="shared" si="4"/>
        <v>3.761759921891586E-3</v>
      </c>
      <c r="D183" s="7">
        <f t="shared" si="5"/>
        <v>0</v>
      </c>
    </row>
    <row r="184" spans="1:4" ht="16.5" thickBot="1" x14ac:dyDescent="0.3">
      <c r="A184" s="31">
        <v>1580.9499510000001</v>
      </c>
      <c r="B184" s="31">
        <v>71.650002000000001</v>
      </c>
      <c r="C184" s="7">
        <f t="shared" si="4"/>
        <v>-1.0726946164316501E-2</v>
      </c>
      <c r="D184" s="7">
        <f t="shared" si="5"/>
        <v>-1.8666258960742456E-2</v>
      </c>
    </row>
    <row r="185" spans="1:4" ht="16.5" thickBot="1" x14ac:dyDescent="0.3">
      <c r="A185" s="31">
        <v>1582</v>
      </c>
      <c r="B185" s="31">
        <v>71.900002000000001</v>
      </c>
      <c r="C185" s="7">
        <f t="shared" si="4"/>
        <v>6.6396816569576952E-4</v>
      </c>
      <c r="D185" s="7">
        <f t="shared" si="5"/>
        <v>3.4831103557636228E-3</v>
      </c>
    </row>
    <row r="186" spans="1:4" ht="16.5" thickBot="1" x14ac:dyDescent="0.3">
      <c r="A186" s="31">
        <v>1580.5</v>
      </c>
      <c r="B186" s="31">
        <v>71</v>
      </c>
      <c r="C186" s="7">
        <f t="shared" si="4"/>
        <v>-9.4861667192677442E-4</v>
      </c>
      <c r="D186" s="7">
        <f t="shared" si="5"/>
        <v>-1.2596415502096874E-2</v>
      </c>
    </row>
    <row r="187" spans="1:4" ht="16.5" thickBot="1" x14ac:dyDescent="0.3">
      <c r="A187" s="31">
        <v>1579.4499510000001</v>
      </c>
      <c r="B187" s="31">
        <v>70.349997999999999</v>
      </c>
      <c r="C187" s="7">
        <f t="shared" si="4"/>
        <v>-6.6459852525032411E-4</v>
      </c>
      <c r="D187" s="7">
        <f t="shared" si="5"/>
        <v>-9.1971219101999475E-3</v>
      </c>
    </row>
    <row r="188" spans="1:4" ht="16.5" thickBot="1" x14ac:dyDescent="0.3">
      <c r="A188" s="31">
        <v>1584</v>
      </c>
      <c r="B188" s="31">
        <v>71.199996999999996</v>
      </c>
      <c r="C188" s="7">
        <f t="shared" si="4"/>
        <v>2.8766392439491225E-3</v>
      </c>
      <c r="D188" s="7">
        <f t="shared" si="5"/>
        <v>1.2010021151982141E-2</v>
      </c>
    </row>
    <row r="189" spans="1:4" ht="16.5" thickBot="1" x14ac:dyDescent="0.3">
      <c r="A189" s="31">
        <v>1564.5</v>
      </c>
      <c r="B189" s="31">
        <v>72.599997999999999</v>
      </c>
      <c r="C189" s="7">
        <f t="shared" si="4"/>
        <v>-1.2387009265434354E-2</v>
      </c>
      <c r="D189" s="7">
        <f t="shared" si="5"/>
        <v>1.9472117999443071E-2</v>
      </c>
    </row>
    <row r="190" spans="1:4" ht="16.5" thickBot="1" x14ac:dyDescent="0.3">
      <c r="A190" s="31">
        <v>1554.8000489999999</v>
      </c>
      <c r="B190" s="31">
        <v>77.400002000000001</v>
      </c>
      <c r="C190" s="7">
        <f t="shared" si="4"/>
        <v>-6.219332615561869E-3</v>
      </c>
      <c r="D190" s="7">
        <f t="shared" si="5"/>
        <v>6.4021912152933791E-2</v>
      </c>
    </row>
    <row r="191" spans="1:4" ht="16.5" thickBot="1" x14ac:dyDescent="0.3">
      <c r="A191" s="31">
        <v>1564.3000489999999</v>
      </c>
      <c r="B191" s="31">
        <v>77.349997999999999</v>
      </c>
      <c r="C191" s="7">
        <f t="shared" si="4"/>
        <v>6.0915193982638248E-3</v>
      </c>
      <c r="D191" s="7">
        <f t="shared" si="5"/>
        <v>-6.4625527289599181E-4</v>
      </c>
    </row>
    <row r="192" spans="1:4" ht="16.5" thickBot="1" x14ac:dyDescent="0.3">
      <c r="A192" s="31">
        <v>1589</v>
      </c>
      <c r="B192" s="31">
        <v>81.949996999999996</v>
      </c>
      <c r="C192" s="7">
        <f t="shared" si="4"/>
        <v>1.5666416645077015E-2</v>
      </c>
      <c r="D192" s="7">
        <f t="shared" si="5"/>
        <v>5.7768717419571979E-2</v>
      </c>
    </row>
    <row r="193" spans="1:4" ht="16.5" thickBot="1" x14ac:dyDescent="0.3">
      <c r="A193" s="31">
        <v>1581.6999510000001</v>
      </c>
      <c r="B193" s="31">
        <v>82.650002000000001</v>
      </c>
      <c r="C193" s="7">
        <f t="shared" si="4"/>
        <v>-4.6047005465993922E-3</v>
      </c>
      <c r="D193" s="7">
        <f t="shared" si="5"/>
        <v>8.5055798833096278E-3</v>
      </c>
    </row>
    <row r="194" spans="1:4" ht="16.5" thickBot="1" x14ac:dyDescent="0.3">
      <c r="A194" s="31">
        <v>1568.650024</v>
      </c>
      <c r="B194" s="31">
        <v>81</v>
      </c>
      <c r="C194" s="7">
        <f t="shared" si="4"/>
        <v>-8.2847948619630806E-3</v>
      </c>
      <c r="D194" s="7">
        <f t="shared" si="5"/>
        <v>-2.0165693793021251E-2</v>
      </c>
    </row>
    <row r="195" spans="1:4" ht="16.5" thickBot="1" x14ac:dyDescent="0.3">
      <c r="A195" s="31">
        <v>1550.150024</v>
      </c>
      <c r="B195" s="31">
        <v>80.449996999999996</v>
      </c>
      <c r="C195" s="7">
        <f t="shared" si="4"/>
        <v>-1.1863676221260493E-2</v>
      </c>
      <c r="D195" s="7">
        <f t="shared" si="5"/>
        <v>-6.8133185242896625E-3</v>
      </c>
    </row>
    <row r="196" spans="1:4" ht="16.5" thickBot="1" x14ac:dyDescent="0.3">
      <c r="A196" s="31">
        <v>1572</v>
      </c>
      <c r="B196" s="31">
        <v>79.150002000000001</v>
      </c>
      <c r="C196" s="7">
        <f t="shared" si="4"/>
        <v>1.3996978082258757E-2</v>
      </c>
      <c r="D196" s="7">
        <f t="shared" si="5"/>
        <v>-1.6291024552650663E-2</v>
      </c>
    </row>
    <row r="197" spans="1:4" ht="16.5" thickBot="1" x14ac:dyDescent="0.3">
      <c r="A197" s="31">
        <v>1607.9499510000001</v>
      </c>
      <c r="B197" s="31">
        <v>78.25</v>
      </c>
      <c r="C197" s="7">
        <f t="shared" si="4"/>
        <v>2.2611351265367056E-2</v>
      </c>
      <c r="D197" s="7">
        <f t="shared" si="5"/>
        <v>-1.1435982175235844E-2</v>
      </c>
    </row>
    <row r="198" spans="1:4" ht="16.5" thickBot="1" x14ac:dyDescent="0.3">
      <c r="A198" s="31">
        <v>1635.5</v>
      </c>
      <c r="B198" s="31">
        <v>78.75</v>
      </c>
      <c r="C198" s="7">
        <f t="shared" ref="C198:C249" si="6">LN(A198/A197)</f>
        <v>1.6988522723919791E-2</v>
      </c>
      <c r="D198" s="7">
        <f t="shared" ref="D198:D249" si="7">LN(B198/B197)</f>
        <v>6.3694482854799285E-3</v>
      </c>
    </row>
    <row r="199" spans="1:4" ht="16.5" thickBot="1" x14ac:dyDescent="0.3">
      <c r="A199" s="31">
        <v>1632</v>
      </c>
      <c r="B199" s="31">
        <v>77.699996999999996</v>
      </c>
      <c r="C199" s="7">
        <f t="shared" si="6"/>
        <v>-2.1423114543862739E-3</v>
      </c>
      <c r="D199" s="7">
        <f t="shared" si="7"/>
        <v>-1.3423058942180108E-2</v>
      </c>
    </row>
    <row r="200" spans="1:4" ht="16.5" thickBot="1" x14ac:dyDescent="0.3">
      <c r="A200" s="31">
        <v>1606.599976</v>
      </c>
      <c r="B200" s="31">
        <v>76.75</v>
      </c>
      <c r="C200" s="7">
        <f t="shared" si="6"/>
        <v>-1.5686126722719455E-2</v>
      </c>
      <c r="D200" s="7">
        <f t="shared" si="7"/>
        <v>-1.2301832296255777E-2</v>
      </c>
    </row>
    <row r="201" spans="1:4" ht="16.5" thickBot="1" x14ac:dyDescent="0.3">
      <c r="A201" s="31">
        <v>1606.349976</v>
      </c>
      <c r="B201" s="31">
        <v>76.699996999999996</v>
      </c>
      <c r="C201" s="7">
        <f t="shared" si="6"/>
        <v>-1.5562022704328373E-4</v>
      </c>
      <c r="D201" s="7">
        <f t="shared" si="7"/>
        <v>-6.517172075257814E-4</v>
      </c>
    </row>
    <row r="202" spans="1:4" ht="16.5" thickBot="1" x14ac:dyDescent="0.3">
      <c r="A202" s="31">
        <v>1589</v>
      </c>
      <c r="B202" s="31">
        <v>76.400002000000001</v>
      </c>
      <c r="C202" s="7">
        <f t="shared" si="6"/>
        <v>-1.0859622037573527E-2</v>
      </c>
      <c r="D202" s="7">
        <f t="shared" si="7"/>
        <v>-3.918946909295765E-3</v>
      </c>
    </row>
    <row r="203" spans="1:4" ht="16.5" thickBot="1" x14ac:dyDescent="0.3">
      <c r="A203" s="31">
        <v>1601.349976</v>
      </c>
      <c r="B203" s="31">
        <v>76.099997999999999</v>
      </c>
      <c r="C203" s="7">
        <f t="shared" si="6"/>
        <v>7.7421209468699851E-3</v>
      </c>
      <c r="D203" s="7">
        <f t="shared" si="7"/>
        <v>-3.9344837640540448E-3</v>
      </c>
    </row>
    <row r="204" spans="1:4" ht="16.5" thickBot="1" x14ac:dyDescent="0.3">
      <c r="A204" s="31">
        <v>1597.5</v>
      </c>
      <c r="B204" s="31">
        <v>76</v>
      </c>
      <c r="C204" s="7">
        <f t="shared" si="6"/>
        <v>-2.407101231896149E-3</v>
      </c>
      <c r="D204" s="7">
        <f t="shared" si="7"/>
        <v>-1.3148983000997757E-3</v>
      </c>
    </row>
    <row r="205" spans="1:4" ht="16.5" thickBot="1" x14ac:dyDescent="0.3">
      <c r="A205" s="31">
        <v>1626.849976</v>
      </c>
      <c r="B205" s="31">
        <v>76</v>
      </c>
      <c r="C205" s="7">
        <f t="shared" si="6"/>
        <v>1.8205707742268106E-2</v>
      </c>
      <c r="D205" s="7">
        <f t="shared" si="7"/>
        <v>0</v>
      </c>
    </row>
    <row r="206" spans="1:4" ht="16.5" thickBot="1" x14ac:dyDescent="0.3">
      <c r="A206" s="31">
        <v>1627.6999510000001</v>
      </c>
      <c r="B206" s="31">
        <v>75.599997999999999</v>
      </c>
      <c r="C206" s="7">
        <f t="shared" si="6"/>
        <v>5.2233029966658852E-4</v>
      </c>
      <c r="D206" s="7">
        <f t="shared" si="7"/>
        <v>-5.2770835558705485E-3</v>
      </c>
    </row>
    <row r="207" spans="1:4" ht="16.5" thickBot="1" x14ac:dyDescent="0.3">
      <c r="A207" s="31">
        <v>1622</v>
      </c>
      <c r="B207" s="31">
        <v>75.449996999999996</v>
      </c>
      <c r="C207" s="7">
        <f t="shared" si="6"/>
        <v>-3.5079896182663673E-3</v>
      </c>
      <c r="D207" s="7">
        <f t="shared" si="7"/>
        <v>-1.9861112780348526E-3</v>
      </c>
    </row>
    <row r="208" spans="1:4" ht="16.5" thickBot="1" x14ac:dyDescent="0.3">
      <c r="A208" s="31">
        <v>1645</v>
      </c>
      <c r="B208" s="31">
        <v>77.650002000000001</v>
      </c>
      <c r="C208" s="7">
        <f t="shared" si="6"/>
        <v>1.4080428524114086E-2</v>
      </c>
      <c r="D208" s="7">
        <f t="shared" si="7"/>
        <v>2.8741429898870189E-2</v>
      </c>
    </row>
    <row r="209" spans="1:4" ht="16.5" thickBot="1" x14ac:dyDescent="0.3">
      <c r="A209" s="31">
        <v>1641.5500489999999</v>
      </c>
      <c r="B209" s="31">
        <v>75.800003000000004</v>
      </c>
      <c r="C209" s="7">
        <f t="shared" si="6"/>
        <v>-2.0994369267109615E-3</v>
      </c>
      <c r="D209" s="7">
        <f t="shared" si="7"/>
        <v>-2.4113243125134218E-2</v>
      </c>
    </row>
    <row r="210" spans="1:4" ht="16.5" thickBot="1" x14ac:dyDescent="0.3">
      <c r="A210" s="31">
        <v>1648</v>
      </c>
      <c r="B210" s="31">
        <v>79.449996999999996</v>
      </c>
      <c r="C210" s="7">
        <f t="shared" si="6"/>
        <v>3.9214841966557267E-3</v>
      </c>
      <c r="D210" s="7">
        <f t="shared" si="7"/>
        <v>4.7029522996965417E-2</v>
      </c>
    </row>
    <row r="211" spans="1:4" ht="16.5" thickBot="1" x14ac:dyDescent="0.3">
      <c r="A211" s="31">
        <v>1690</v>
      </c>
      <c r="B211" s="31">
        <v>78.199996999999996</v>
      </c>
      <c r="C211" s="7">
        <f t="shared" si="6"/>
        <v>2.5166097447702082E-2</v>
      </c>
      <c r="D211" s="7">
        <f t="shared" si="7"/>
        <v>-1.5858246035033694E-2</v>
      </c>
    </row>
    <row r="212" spans="1:4" ht="16.5" thickBot="1" x14ac:dyDescent="0.3">
      <c r="A212" s="31">
        <v>1725</v>
      </c>
      <c r="B212" s="31">
        <v>77.25</v>
      </c>
      <c r="C212" s="7">
        <f t="shared" si="6"/>
        <v>2.0498521548340969E-2</v>
      </c>
      <c r="D212" s="7">
        <f t="shared" si="7"/>
        <v>-1.2222693410238423E-2</v>
      </c>
    </row>
    <row r="213" spans="1:4" ht="16.5" thickBot="1" x14ac:dyDescent="0.3">
      <c r="A213" s="31">
        <v>1692.4499510000001</v>
      </c>
      <c r="B213" s="31">
        <v>77</v>
      </c>
      <c r="C213" s="7">
        <f t="shared" si="6"/>
        <v>-1.9049896165006616E-2</v>
      </c>
      <c r="D213" s="7">
        <f t="shared" si="7"/>
        <v>-3.2414939241709557E-3</v>
      </c>
    </row>
    <row r="214" spans="1:4" ht="16.5" thickBot="1" x14ac:dyDescent="0.3">
      <c r="A214" s="31">
        <v>1698.75</v>
      </c>
      <c r="B214" s="31">
        <v>75.099997999999999</v>
      </c>
      <c r="C214" s="7">
        <f t="shared" si="6"/>
        <v>3.715532164899915E-3</v>
      </c>
      <c r="D214" s="7">
        <f t="shared" si="7"/>
        <v>-2.4984889714753621E-2</v>
      </c>
    </row>
    <row r="215" spans="1:4" ht="16.5" thickBot="1" x14ac:dyDescent="0.3">
      <c r="A215" s="31">
        <v>1681.9499510000001</v>
      </c>
      <c r="B215" s="31">
        <v>74.650002000000001</v>
      </c>
      <c r="C215" s="7">
        <f t="shared" si="6"/>
        <v>-9.9388810232062027E-3</v>
      </c>
      <c r="D215" s="7">
        <f t="shared" si="7"/>
        <v>-6.0099813620366621E-3</v>
      </c>
    </row>
    <row r="216" spans="1:4" ht="16.5" thickBot="1" x14ac:dyDescent="0.3">
      <c r="A216" s="31">
        <v>1708</v>
      </c>
      <c r="B216" s="31">
        <v>76</v>
      </c>
      <c r="C216" s="7">
        <f t="shared" si="6"/>
        <v>1.5369289906367795E-2</v>
      </c>
      <c r="D216" s="7">
        <f t="shared" si="7"/>
        <v>1.7922789509437383E-2</v>
      </c>
    </row>
    <row r="217" spans="1:4" ht="16.5" thickBot="1" x14ac:dyDescent="0.3">
      <c r="A217" s="31">
        <v>1690</v>
      </c>
      <c r="B217" s="31">
        <v>74</v>
      </c>
      <c r="C217" s="7">
        <f t="shared" si="6"/>
        <v>-1.0594566431396028E-2</v>
      </c>
      <c r="D217" s="7">
        <f t="shared" si="7"/>
        <v>-2.6668247082161294E-2</v>
      </c>
    </row>
    <row r="218" spans="1:4" ht="16.5" thickBot="1" x14ac:dyDescent="0.3">
      <c r="A218" s="31">
        <v>1673.849976</v>
      </c>
      <c r="B218" s="31">
        <v>73.349997999999999</v>
      </c>
      <c r="C218" s="7">
        <f t="shared" si="6"/>
        <v>-9.6021809555016779E-3</v>
      </c>
      <c r="D218" s="7">
        <f t="shared" si="7"/>
        <v>-8.8226158817097354E-3</v>
      </c>
    </row>
    <row r="219" spans="1:4" ht="16.5" thickBot="1" x14ac:dyDescent="0.3">
      <c r="A219" s="31">
        <v>1665.0500489999999</v>
      </c>
      <c r="B219" s="31">
        <v>73.449996999999996</v>
      </c>
      <c r="C219" s="7">
        <f t="shared" si="6"/>
        <v>-5.2711655393903158E-3</v>
      </c>
      <c r="D219" s="7">
        <f t="shared" si="7"/>
        <v>1.3623844533137402E-3</v>
      </c>
    </row>
    <row r="220" spans="1:4" ht="16.5" thickBot="1" x14ac:dyDescent="0.3">
      <c r="A220" s="31">
        <v>1650</v>
      </c>
      <c r="B220" s="31">
        <v>73.300003000000004</v>
      </c>
      <c r="C220" s="7">
        <f t="shared" si="6"/>
        <v>-9.079894527600876E-3</v>
      </c>
      <c r="D220" s="7">
        <f t="shared" si="7"/>
        <v>-2.0442119554743374E-3</v>
      </c>
    </row>
    <row r="221" spans="1:4" ht="16.5" thickBot="1" x14ac:dyDescent="0.3">
      <c r="A221" s="31">
        <v>1602</v>
      </c>
      <c r="B221" s="31">
        <v>71.949996999999996</v>
      </c>
      <c r="C221" s="7">
        <f t="shared" si="6"/>
        <v>-2.9522439266321726E-2</v>
      </c>
      <c r="D221" s="7">
        <f t="shared" si="7"/>
        <v>-1.8589258182545542E-2</v>
      </c>
    </row>
    <row r="222" spans="1:4" ht="16.5" thickBot="1" x14ac:dyDescent="0.3">
      <c r="A222" s="31">
        <v>1611</v>
      </c>
      <c r="B222" s="31">
        <v>71.599997999999999</v>
      </c>
      <c r="C222" s="7">
        <f t="shared" si="6"/>
        <v>5.6022555486697516E-3</v>
      </c>
      <c r="D222" s="7">
        <f t="shared" si="7"/>
        <v>-4.8763456041152516E-3</v>
      </c>
    </row>
    <row r="223" spans="1:4" ht="16.5" thickBot="1" x14ac:dyDescent="0.3">
      <c r="A223" s="31">
        <v>1622</v>
      </c>
      <c r="B223" s="31">
        <v>71.550003000000004</v>
      </c>
      <c r="C223" s="7">
        <f t="shared" si="6"/>
        <v>6.8048514983837897E-3</v>
      </c>
      <c r="D223" s="7">
        <f t="shared" si="7"/>
        <v>-6.9849810245835222E-4</v>
      </c>
    </row>
    <row r="224" spans="1:4" ht="16.5" thickBot="1" x14ac:dyDescent="0.3">
      <c r="A224" s="31">
        <v>1609.900024</v>
      </c>
      <c r="B224" s="31">
        <v>71.25</v>
      </c>
      <c r="C224" s="7">
        <f t="shared" si="6"/>
        <v>-7.4878755193513872E-3</v>
      </c>
      <c r="D224" s="7">
        <f t="shared" si="7"/>
        <v>-4.2017287824203976E-3</v>
      </c>
    </row>
    <row r="225" spans="1:4" ht="16.5" thickBot="1" x14ac:dyDescent="0.3">
      <c r="A225" s="31">
        <v>1597.849976</v>
      </c>
      <c r="B225" s="31">
        <v>70.900002000000001</v>
      </c>
      <c r="C225" s="7">
        <f t="shared" si="6"/>
        <v>-7.5131195899519384E-3</v>
      </c>
      <c r="D225" s="7">
        <f t="shared" si="7"/>
        <v>-4.9243574019337379E-3</v>
      </c>
    </row>
    <row r="226" spans="1:4" ht="16.5" thickBot="1" x14ac:dyDescent="0.3">
      <c r="A226" s="31">
        <v>1604.6999510000001</v>
      </c>
      <c r="B226" s="31">
        <v>73.199996999999996</v>
      </c>
      <c r="C226" s="7">
        <f t="shared" si="6"/>
        <v>4.2778321039562131E-3</v>
      </c>
      <c r="D226" s="7">
        <f t="shared" si="7"/>
        <v>3.1924918236832314E-2</v>
      </c>
    </row>
    <row r="227" spans="1:4" ht="16.5" thickBot="1" x14ac:dyDescent="0.3">
      <c r="A227" s="31">
        <v>1594.599976</v>
      </c>
      <c r="B227" s="31">
        <v>75.5</v>
      </c>
      <c r="C227" s="7">
        <f t="shared" si="6"/>
        <v>-6.3138866524126702E-3</v>
      </c>
      <c r="D227" s="7">
        <f t="shared" si="7"/>
        <v>3.0937276271320605E-2</v>
      </c>
    </row>
    <row r="228" spans="1:4" ht="16.5" thickBot="1" x14ac:dyDescent="0.3">
      <c r="A228" s="31">
        <v>1569</v>
      </c>
      <c r="B228" s="31">
        <v>75.699996999999996</v>
      </c>
      <c r="C228" s="7">
        <f t="shared" si="6"/>
        <v>-1.6184432284565928E-2</v>
      </c>
      <c r="D228" s="7">
        <f t="shared" si="7"/>
        <v>2.6454645583044042E-3</v>
      </c>
    </row>
    <row r="229" spans="1:4" ht="16.5" thickBot="1" x14ac:dyDescent="0.3">
      <c r="A229" s="31">
        <v>1554.900024</v>
      </c>
      <c r="B229" s="31">
        <v>74.300003000000004</v>
      </c>
      <c r="C229" s="7">
        <f t="shared" si="6"/>
        <v>-9.0272234341859364E-3</v>
      </c>
      <c r="D229" s="7">
        <f t="shared" si="7"/>
        <v>-1.8667128712720086E-2</v>
      </c>
    </row>
    <row r="230" spans="1:4" ht="16.5" thickBot="1" x14ac:dyDescent="0.3">
      <c r="A230" s="31">
        <v>1559.0500489999999</v>
      </c>
      <c r="B230" s="31">
        <v>76</v>
      </c>
      <c r="C230" s="7">
        <f t="shared" si="6"/>
        <v>2.6654425149586344E-3</v>
      </c>
      <c r="D230" s="7">
        <f t="shared" si="7"/>
        <v>2.2622348185767846E-2</v>
      </c>
    </row>
    <row r="231" spans="1:4" ht="16.5" thickBot="1" x14ac:dyDescent="0.3">
      <c r="A231" s="31">
        <v>1571.849976</v>
      </c>
      <c r="B231" s="31">
        <v>74.349997999999999</v>
      </c>
      <c r="C231" s="7">
        <f t="shared" si="6"/>
        <v>8.176561506622472E-3</v>
      </c>
      <c r="D231" s="7">
        <f t="shared" si="7"/>
        <v>-2.1949694279965615E-2</v>
      </c>
    </row>
    <row r="232" spans="1:4" ht="16.5" thickBot="1" x14ac:dyDescent="0.3">
      <c r="A232" s="31">
        <v>1557.1999510000001</v>
      </c>
      <c r="B232" s="31">
        <v>79.400002000000001</v>
      </c>
      <c r="C232" s="7">
        <f t="shared" si="6"/>
        <v>-9.363949050862682E-3</v>
      </c>
      <c r="D232" s="7">
        <f t="shared" si="7"/>
        <v>6.5714747435641138E-2</v>
      </c>
    </row>
    <row r="233" spans="1:4" ht="16.5" thickBot="1" x14ac:dyDescent="0.3">
      <c r="A233" s="31">
        <v>1544</v>
      </c>
      <c r="B233" s="31">
        <v>79.349997999999999</v>
      </c>
      <c r="C233" s="7">
        <f t="shared" si="6"/>
        <v>-8.5128536848435559E-3</v>
      </c>
      <c r="D233" s="7">
        <f t="shared" si="7"/>
        <v>-6.2997167437774657E-4</v>
      </c>
    </row>
    <row r="234" spans="1:4" ht="16.5" thickBot="1" x14ac:dyDescent="0.3">
      <c r="A234" s="31">
        <v>1543.5</v>
      </c>
      <c r="B234" s="31">
        <v>78.599997999999999</v>
      </c>
      <c r="C234" s="7">
        <f t="shared" si="6"/>
        <v>-3.2388664250749259E-4</v>
      </c>
      <c r="D234" s="7">
        <f t="shared" si="7"/>
        <v>-9.4967477777609371E-3</v>
      </c>
    </row>
    <row r="235" spans="1:4" ht="16.5" thickBot="1" x14ac:dyDescent="0.3">
      <c r="A235" s="31">
        <v>1552.6999510000001</v>
      </c>
      <c r="B235" s="31">
        <v>80.099997999999999</v>
      </c>
      <c r="C235" s="7">
        <f t="shared" si="6"/>
        <v>5.9427544869783307E-3</v>
      </c>
      <c r="D235" s="7">
        <f t="shared" si="7"/>
        <v>1.8904155115656192E-2</v>
      </c>
    </row>
    <row r="236" spans="1:4" ht="16.5" thickBot="1" x14ac:dyDescent="0.3">
      <c r="A236" s="31">
        <v>1527.8000489999999</v>
      </c>
      <c r="B236" s="31">
        <v>85.150002000000001</v>
      </c>
      <c r="C236" s="7">
        <f t="shared" si="6"/>
        <v>-1.6166495249672747E-2</v>
      </c>
      <c r="D236" s="7">
        <f t="shared" si="7"/>
        <v>6.1138601491135279E-2</v>
      </c>
    </row>
    <row r="237" spans="1:4" ht="16.5" thickBot="1" x14ac:dyDescent="0.3">
      <c r="A237" s="31">
        <v>1536.349976</v>
      </c>
      <c r="B237" s="31">
        <v>87.300003000000004</v>
      </c>
      <c r="C237" s="7">
        <f t="shared" si="6"/>
        <v>5.5806335327996757E-3</v>
      </c>
      <c r="D237" s="7">
        <f t="shared" si="7"/>
        <v>2.4936066613157715E-2</v>
      </c>
    </row>
    <row r="238" spans="1:4" ht="16.5" thickBot="1" x14ac:dyDescent="0.3">
      <c r="A238" s="31">
        <v>1533.3000489999999</v>
      </c>
      <c r="B238" s="31">
        <v>83.400002000000001</v>
      </c>
      <c r="C238" s="7">
        <f t="shared" si="6"/>
        <v>-1.9871503127596698E-3</v>
      </c>
      <c r="D238" s="7">
        <f t="shared" si="7"/>
        <v>-4.5702163864300982E-2</v>
      </c>
    </row>
    <row r="239" spans="1:4" ht="16.5" thickBot="1" x14ac:dyDescent="0.3">
      <c r="A239" s="31">
        <v>1506.6999510000001</v>
      </c>
      <c r="B239" s="31">
        <v>79.400002000000001</v>
      </c>
      <c r="C239" s="7">
        <f t="shared" si="6"/>
        <v>-1.7500511113721647E-2</v>
      </c>
      <c r="D239" s="7">
        <f t="shared" si="7"/>
        <v>-4.914993990350959E-2</v>
      </c>
    </row>
    <row r="240" spans="1:4" ht="16.5" thickBot="1" x14ac:dyDescent="0.3">
      <c r="A240" s="31">
        <v>1507.650024</v>
      </c>
      <c r="B240" s="31">
        <v>73</v>
      </c>
      <c r="C240" s="7">
        <f t="shared" si="6"/>
        <v>6.3036677183464377E-4</v>
      </c>
      <c r="D240" s="7">
        <f t="shared" si="7"/>
        <v>-8.4038952293615438E-2</v>
      </c>
    </row>
    <row r="241" spans="1:4" ht="16.5" thickBot="1" x14ac:dyDescent="0.3">
      <c r="A241" s="31">
        <v>1529</v>
      </c>
      <c r="B241" s="31">
        <v>73.25</v>
      </c>
      <c r="C241" s="7">
        <f t="shared" si="6"/>
        <v>1.4061763871389894E-2</v>
      </c>
      <c r="D241" s="7">
        <f t="shared" si="7"/>
        <v>3.4188067487854611E-3</v>
      </c>
    </row>
    <row r="242" spans="1:4" ht="16.5" thickBot="1" x14ac:dyDescent="0.3">
      <c r="A242" s="31">
        <v>1507.0500489999999</v>
      </c>
      <c r="B242" s="31">
        <v>72.150002000000001</v>
      </c>
      <c r="C242" s="7">
        <f t="shared" si="6"/>
        <v>-1.4459796838778337E-2</v>
      </c>
      <c r="D242" s="7">
        <f t="shared" si="7"/>
        <v>-1.5130934957269505E-2</v>
      </c>
    </row>
    <row r="243" spans="1:4" ht="16.5" thickBot="1" x14ac:dyDescent="0.3">
      <c r="A243" s="31">
        <v>1528.8000489999999</v>
      </c>
      <c r="B243" s="31">
        <v>72.400002000000001</v>
      </c>
      <c r="C243" s="7">
        <f t="shared" si="6"/>
        <v>1.4329015887060852E-2</v>
      </c>
      <c r="D243" s="7">
        <f t="shared" si="7"/>
        <v>3.4590140760723926E-3</v>
      </c>
    </row>
    <row r="244" spans="1:4" ht="16.5" thickBot="1" x14ac:dyDescent="0.3">
      <c r="A244" s="31">
        <v>1535.9499510000001</v>
      </c>
      <c r="B244" s="31">
        <v>72.25</v>
      </c>
      <c r="C244" s="7">
        <f t="shared" si="6"/>
        <v>4.6659042150281041E-3</v>
      </c>
      <c r="D244" s="7">
        <f t="shared" si="7"/>
        <v>-2.0740000234381693E-3</v>
      </c>
    </row>
    <row r="245" spans="1:4" ht="16.5" thickBot="1" x14ac:dyDescent="0.3">
      <c r="A245" s="31">
        <v>1518.8000489999999</v>
      </c>
      <c r="B245" s="31">
        <v>71.699996999999996</v>
      </c>
      <c r="C245" s="7">
        <f t="shared" si="6"/>
        <v>-1.1228468572413856E-2</v>
      </c>
      <c r="D245" s="7">
        <f t="shared" si="7"/>
        <v>-7.6416212279720288E-3</v>
      </c>
    </row>
    <row r="246" spans="1:4" ht="16.5" thickBot="1" x14ac:dyDescent="0.3">
      <c r="A246" s="31">
        <v>1532</v>
      </c>
      <c r="B246" s="31">
        <v>70.349997999999999</v>
      </c>
      <c r="C246" s="7">
        <f t="shared" si="6"/>
        <v>8.6534896805774801E-3</v>
      </c>
      <c r="D246" s="7">
        <f t="shared" si="7"/>
        <v>-1.9007950633454018E-2</v>
      </c>
    </row>
    <row r="247" spans="1:4" ht="16.5" thickBot="1" x14ac:dyDescent="0.3">
      <c r="A247" s="31">
        <v>1555.0500489999999</v>
      </c>
      <c r="B247" s="31">
        <v>69.300003000000004</v>
      </c>
      <c r="C247" s="7">
        <f t="shared" si="6"/>
        <v>1.4933659646934508E-2</v>
      </c>
      <c r="D247" s="7">
        <f t="shared" si="7"/>
        <v>-1.5037805645215556E-2</v>
      </c>
    </row>
    <row r="248" spans="1:4" ht="16.5" thickBot="1" x14ac:dyDescent="0.3">
      <c r="A248" s="31">
        <v>1554.6999510000001</v>
      </c>
      <c r="B248" s="31">
        <v>71.650002000000001</v>
      </c>
      <c r="C248" s="7">
        <f t="shared" si="6"/>
        <v>-2.2516150911097048E-4</v>
      </c>
      <c r="D248" s="7">
        <f t="shared" si="7"/>
        <v>3.3348232701748769E-2</v>
      </c>
    </row>
    <row r="249" spans="1:4" ht="16.5" thickBot="1" x14ac:dyDescent="0.3">
      <c r="A249" s="31">
        <v>1528</v>
      </c>
      <c r="B249" s="31">
        <v>70.75</v>
      </c>
      <c r="C249" s="7">
        <f t="shared" si="6"/>
        <v>-1.7322878711894325E-2</v>
      </c>
      <c r="D249" s="7">
        <f t="shared" si="7"/>
        <v>-1.264064566430176E-2</v>
      </c>
    </row>
  </sheetData>
  <mergeCells count="7">
    <mergeCell ref="A1:B2"/>
    <mergeCell ref="H22:H23"/>
    <mergeCell ref="G19:G20"/>
    <mergeCell ref="H19:H20"/>
    <mergeCell ref="G26:G27"/>
    <mergeCell ref="H26:H27"/>
    <mergeCell ref="G22:G23"/>
  </mergeCells>
  <pageMargins left="0.7" right="0.7" top="0.75" bottom="0.75" header="0.3" footer="0.3"/>
  <pageSetup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NAMES</vt:lpstr>
      <vt:lpstr>TASK 1</vt:lpstr>
      <vt:lpstr>TASK 2</vt:lpstr>
      <vt:lpstr>TASK 3</vt:lpstr>
      <vt:lpstr>TASK 4</vt:lpstr>
      <vt:lpstr>TASK 5 ( INVESTOR D)</vt:lpstr>
      <vt:lpstr>TASK 5 (INVESTOR E)</vt:lpstr>
      <vt:lpstr>TASK 5 (INVESTOR 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Kunal</dc:creator>
  <cp:lastModifiedBy>Kunal</cp:lastModifiedBy>
  <dcterms:created xsi:type="dcterms:W3CDTF">2021-12-22T04:54:59Z</dcterms:created>
  <dcterms:modified xsi:type="dcterms:W3CDTF">2021-12-24T14:00:14Z</dcterms:modified>
</cp:coreProperties>
</file>